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90" windowWidth="13395" windowHeight="11835" tabRatio="615"/>
  </bookViews>
  <sheets>
    <sheet name="BASE" sheetId="1" r:id="rId1"/>
    <sheet name="porsector_CAST" sheetId="8" state="hidden" r:id="rId2"/>
    <sheet name="pormedida_CAST" sheetId="10" state="hidden" r:id="rId3"/>
  </sheets>
  <externalReferences>
    <externalReference r:id="rId4"/>
    <externalReference r:id="rId5"/>
  </externalReferences>
  <definedNames>
    <definedName name="_xlnm._FilterDatabase" localSheetId="0" hidden="1">BASE!$A$1:$AF$1170</definedName>
    <definedName name="any">[1]Hoja11!$D$2:$D$18</definedName>
    <definedName name="anys">[2]llista!$O$2:$O$47</definedName>
    <definedName name="emi">[1]emissions!$B$13:$R$19</definedName>
    <definedName name="energiaany">'[1]consum energètic x sectors'!$B$31:$R$35</definedName>
    <definedName name="Estat">[2]llista!$Q$2:$Q$5</definedName>
    <definedName name="Impactes">[2]llista!$D$2:$D$31</definedName>
    <definedName name="plans">[2]llista!$W$2:$W$12</definedName>
    <definedName name="risc">[2]llista!$U$2:$U$10</definedName>
    <definedName name="sector">#REF!</definedName>
    <definedName name="Sectors">[2]llista!$G$2:$G$13</definedName>
    <definedName name="Tipus">[2]llista!$K$2:$K$5</definedName>
    <definedName name="trad1">[1]traduccions!$A$2:$DC$4</definedName>
  </definedNames>
  <calcPr calcId="145621"/>
  <pivotCaches>
    <pivotCache cacheId="99" r:id="rId6"/>
  </pivotCaches>
</workbook>
</file>

<file path=xl/calcChain.xml><?xml version="1.0" encoding="utf-8"?>
<calcChain xmlns="http://schemas.openxmlformats.org/spreadsheetml/2006/main">
  <c r="C34" i="8" l="1"/>
  <c r="C35" i="8" s="1"/>
  <c r="D34" i="8"/>
  <c r="D35" i="8" s="1"/>
  <c r="E34" i="8"/>
  <c r="B34" i="8"/>
  <c r="B35" i="8" s="1"/>
  <c r="V32" i="10" l="1"/>
  <c r="E32" i="10"/>
  <c r="V31" i="10"/>
  <c r="E31" i="10"/>
  <c r="Y17" i="10"/>
  <c r="X17" i="10"/>
  <c r="W17" i="10"/>
  <c r="Z17" i="10" s="1"/>
  <c r="Y16" i="10"/>
  <c r="X16" i="10"/>
  <c r="W16" i="10"/>
  <c r="Z16" i="10" s="1"/>
  <c r="Y15" i="10"/>
  <c r="X15" i="10"/>
  <c r="W15" i="10"/>
  <c r="Z15" i="10" s="1"/>
  <c r="Y14" i="10"/>
  <c r="X14" i="10"/>
  <c r="W14" i="10"/>
  <c r="Z14" i="10" s="1"/>
  <c r="Y13" i="10"/>
  <c r="X13" i="10"/>
  <c r="W13" i="10"/>
  <c r="Z13" i="10" s="1"/>
  <c r="H33" i="8"/>
  <c r="G33" i="8"/>
  <c r="F33" i="8"/>
  <c r="W32" i="8"/>
  <c r="V32" i="8"/>
  <c r="U32" i="8"/>
  <c r="H32" i="8"/>
  <c r="G32" i="8"/>
  <c r="F32" i="8"/>
  <c r="W31" i="8"/>
  <c r="V31" i="8"/>
  <c r="U31" i="8"/>
  <c r="H31" i="8"/>
  <c r="G31" i="8"/>
  <c r="F31" i="8"/>
  <c r="W30" i="8"/>
  <c r="V30" i="8"/>
  <c r="U30" i="8"/>
  <c r="H30" i="8"/>
  <c r="G30" i="8"/>
  <c r="F30" i="8"/>
  <c r="W29" i="8"/>
  <c r="V29" i="8"/>
  <c r="U29" i="8"/>
  <c r="H28" i="8"/>
  <c r="G28" i="8"/>
  <c r="F28" i="8"/>
  <c r="W27" i="8"/>
  <c r="V27" i="8"/>
  <c r="U27" i="8"/>
  <c r="H27" i="8"/>
  <c r="G27" i="8"/>
  <c r="F27" i="8"/>
  <c r="W26" i="8"/>
  <c r="V26" i="8"/>
  <c r="U26" i="8"/>
  <c r="H26" i="8"/>
  <c r="G26" i="8"/>
  <c r="F26" i="8"/>
  <c r="W25" i="8"/>
  <c r="V25" i="8"/>
  <c r="U25" i="8"/>
  <c r="H25" i="8"/>
  <c r="G25" i="8"/>
  <c r="F25" i="8"/>
  <c r="W24" i="8"/>
  <c r="V24" i="8"/>
  <c r="U24" i="8"/>
  <c r="H24" i="8"/>
  <c r="G24" i="8"/>
  <c r="F24" i="8"/>
  <c r="I24" i="8" s="1"/>
  <c r="J24" i="8" s="1"/>
  <c r="W23" i="8"/>
  <c r="V23" i="8"/>
  <c r="U23" i="8"/>
  <c r="H23" i="8"/>
  <c r="G23" i="8"/>
  <c r="F23" i="8"/>
  <c r="W22" i="8"/>
  <c r="V22" i="8"/>
  <c r="U22" i="8"/>
  <c r="H22" i="8"/>
  <c r="G22" i="8"/>
  <c r="F22" i="8"/>
  <c r="I22" i="8" s="1"/>
  <c r="J22" i="8" s="1"/>
  <c r="W21" i="8"/>
  <c r="V21" i="8"/>
  <c r="U21" i="8"/>
  <c r="D17" i="10"/>
  <c r="D13" i="10"/>
  <c r="B13" i="10"/>
  <c r="B16" i="10"/>
  <c r="B15" i="10"/>
  <c r="B17" i="10"/>
  <c r="C16" i="10"/>
  <c r="D15" i="10"/>
  <c r="C17" i="10"/>
  <c r="D16" i="10"/>
  <c r="C14" i="10"/>
  <c r="B14" i="10"/>
  <c r="C15" i="10"/>
  <c r="D14" i="10"/>
  <c r="C13" i="10"/>
  <c r="L15" i="10"/>
  <c r="L16" i="10"/>
  <c r="AA16" i="10"/>
  <c r="AA13" i="10"/>
  <c r="L14" i="10"/>
  <c r="AC17" i="10"/>
  <c r="J13" i="10"/>
  <c r="J16" i="10"/>
  <c r="J14" i="10"/>
  <c r="J17" i="10"/>
  <c r="J15" i="10"/>
  <c r="L13" i="10"/>
  <c r="AA17" i="10"/>
  <c r="AA15" i="10"/>
  <c r="AC13" i="10"/>
  <c r="AC15" i="10"/>
  <c r="AA14" i="10"/>
  <c r="AC14" i="10"/>
  <c r="L17" i="10"/>
  <c r="AC16" i="10"/>
  <c r="I32" i="8" l="1"/>
  <c r="J32" i="8" s="1"/>
  <c r="X22" i="8"/>
  <c r="X24" i="8"/>
  <c r="I26" i="8"/>
  <c r="J26" i="8" s="1"/>
  <c r="I31" i="8"/>
  <c r="J31" i="8" s="1"/>
  <c r="X21" i="8"/>
  <c r="X23" i="8"/>
  <c r="X25" i="8"/>
  <c r="X24" i="10"/>
  <c r="AE13" i="10"/>
  <c r="H14" i="10"/>
  <c r="W25" i="10"/>
  <c r="X26" i="10"/>
  <c r="AE15" i="10"/>
  <c r="H16" i="10"/>
  <c r="W27" i="10"/>
  <c r="AE17" i="10"/>
  <c r="F13" i="10"/>
  <c r="E13" i="10"/>
  <c r="N13" i="10" s="1"/>
  <c r="G14" i="10"/>
  <c r="F31" i="10"/>
  <c r="G31" i="10" s="1"/>
  <c r="F26" i="10"/>
  <c r="G16" i="10"/>
  <c r="G27" i="10"/>
  <c r="F17" i="10"/>
  <c r="E17" i="10"/>
  <c r="N17" i="10" s="1"/>
  <c r="G25" i="10"/>
  <c r="H13" i="10"/>
  <c r="W30" i="10"/>
  <c r="X30" i="10" s="1"/>
  <c r="W24" i="10"/>
  <c r="X25" i="10"/>
  <c r="AE14" i="10"/>
  <c r="H15" i="10"/>
  <c r="W26" i="10"/>
  <c r="W31" i="10"/>
  <c r="X31" i="10" s="1"/>
  <c r="X27" i="10"/>
  <c r="AE16" i="10"/>
  <c r="H17" i="10"/>
  <c r="F30" i="10"/>
  <c r="G30" i="10" s="1"/>
  <c r="F24" i="10"/>
  <c r="E15" i="10"/>
  <c r="N15" i="10" s="1"/>
  <c r="F15" i="10"/>
  <c r="I15" i="10" s="1"/>
  <c r="G13" i="10"/>
  <c r="G24" i="10"/>
  <c r="F14" i="10"/>
  <c r="I14" i="10" s="1"/>
  <c r="E14" i="10"/>
  <c r="N14" i="10" s="1"/>
  <c r="F25" i="10"/>
  <c r="G15" i="10"/>
  <c r="G26" i="10"/>
  <c r="F16" i="10"/>
  <c r="I16" i="10" s="1"/>
  <c r="E16" i="10"/>
  <c r="N16" i="10" s="1"/>
  <c r="F27" i="10"/>
  <c r="G17" i="10"/>
  <c r="AB15" i="10"/>
  <c r="AD16" i="10"/>
  <c r="AB16" i="10"/>
  <c r="Z18" i="10"/>
  <c r="AD14" i="10"/>
  <c r="AB14" i="10"/>
  <c r="AB17" i="10"/>
  <c r="AD15" i="10"/>
  <c r="AD17" i="10"/>
  <c r="AD13" i="10"/>
  <c r="AB13" i="10"/>
  <c r="X26" i="8"/>
  <c r="I27" i="8"/>
  <c r="J27" i="8" s="1"/>
  <c r="X30" i="8"/>
  <c r="I28" i="8"/>
  <c r="J28" i="8" s="1"/>
  <c r="X31" i="8"/>
  <c r="I30" i="8"/>
  <c r="J30" i="8" s="1"/>
  <c r="I33" i="8"/>
  <c r="J33" i="8" s="1"/>
  <c r="X27" i="8"/>
  <c r="I23" i="8"/>
  <c r="J23" i="8" s="1"/>
  <c r="I25" i="8"/>
  <c r="J25" i="8" s="1"/>
  <c r="X29" i="8"/>
  <c r="X32" i="8"/>
  <c r="M16" i="10" l="1"/>
  <c r="K16" i="10"/>
  <c r="K15" i="10"/>
  <c r="M15" i="10"/>
  <c r="I13" i="10"/>
  <c r="M14" i="10"/>
  <c r="K14" i="10"/>
  <c r="I17" i="10"/>
  <c r="K17" i="10" l="1"/>
  <c r="M17" i="10"/>
  <c r="K13" i="10"/>
  <c r="M13" i="10"/>
</calcChain>
</file>

<file path=xl/sharedStrings.xml><?xml version="1.0" encoding="utf-8"?>
<sst xmlns="http://schemas.openxmlformats.org/spreadsheetml/2006/main" count="18405" uniqueCount="4495">
  <si>
    <t>MUNICIPI</t>
  </si>
  <si>
    <t>NUM_ACCIO</t>
  </si>
  <si>
    <t>TIPUS_ACCIO</t>
  </si>
  <si>
    <t>SECTOR</t>
  </si>
  <si>
    <t>NOM_ACCIO</t>
  </si>
  <si>
    <t>NOM_ANGL</t>
  </si>
  <si>
    <t>DESCRIPCIO</t>
  </si>
  <si>
    <t>RESPONSABLE</t>
  </si>
  <si>
    <t>INICI</t>
  </si>
  <si>
    <t>FINAL</t>
  </si>
  <si>
    <t>ESTAT</t>
  </si>
  <si>
    <t>MITIGACIO</t>
  </si>
  <si>
    <t>ACCIO_CLAU</t>
  </si>
  <si>
    <t>AGENTS_IMPL</t>
  </si>
  <si>
    <t>RISC</t>
  </si>
  <si>
    <t>IMP_1</t>
  </si>
  <si>
    <t>IMP_2</t>
  </si>
  <si>
    <t>IMP_3</t>
  </si>
  <si>
    <t>COBENEFICIS</t>
  </si>
  <si>
    <t>RESULTATS</t>
  </si>
  <si>
    <t>RESULTATS_ANG</t>
  </si>
  <si>
    <t>INVERSIO</t>
  </si>
  <si>
    <t>NO INVERSIÓ</t>
  </si>
  <si>
    <t>TOTAL</t>
  </si>
  <si>
    <t>NIVELL_COST</t>
  </si>
  <si>
    <t>RELACIO_PLANS</t>
  </si>
  <si>
    <t>RELACIO_2</t>
  </si>
  <si>
    <t>RELACIO_3</t>
  </si>
  <si>
    <t>NOM_PLANS</t>
  </si>
  <si>
    <t>Canovelles</t>
  </si>
  <si>
    <t>Ajuntament (directa)</t>
  </si>
  <si>
    <t>Protecció civili i emergències</t>
  </si>
  <si>
    <t>Redacció del DUPROCIM (Document Únic de Protecció Civil Municipal)</t>
  </si>
  <si>
    <t>Writing of the DUPROCIM (Single Document of the Municipal Civil Protection)</t>
  </si>
  <si>
    <t>El municipi disposa dels següents plans d'emergència municipals aprovats: PBEM, PAM INFOCAT, PAM INUNCAT, PAM SISMICAT, PAM TRANSCAT, PAM PASEQCAT, i es recomana que disposi del NEUCAT i del RADCAT. Es recomana integrar tots els plans de què disposa, i els que es puguin redactar, en un de sol, el DUPROCIM (Document Únic de Protecció Civil Municipal), i anar actualitzat cadascun dels plans amb els nous paràmetres de canvi climàtic.</t>
  </si>
  <si>
    <t>Medi Ambient (Serveis tècnics)</t>
  </si>
  <si>
    <t>No iniciada</t>
  </si>
  <si>
    <t>Calor extrema</t>
  </si>
  <si>
    <t>Major risc d'incendi</t>
  </si>
  <si>
    <t>Augment del risc d'inundacions</t>
  </si>
  <si>
    <t>Augment del risc de riuades</t>
  </si>
  <si>
    <t>Inclusió de criteris d'adaptació al Pla</t>
  </si>
  <si>
    <t>Baix</t>
  </si>
  <si>
    <t>Programa de neteja i manteniment de les franges de seguretat de les urbanitzacions</t>
  </si>
  <si>
    <t>Cleaning and maintenance programme of residential perimetral strips</t>
  </si>
  <si>
    <t>Redacció d'un programa per a realitzar anualment la neteja i manteniment de les franges perimetrals de seguretat de les urbanitzacions.</t>
  </si>
  <si>
    <t>Incendis forestals</t>
  </si>
  <si>
    <t>Agricultura i sector forestal</t>
  </si>
  <si>
    <t>Aprofitament de la biomassa forestal en processos de climatització d'equipaments per reduir la càrrega de combustible i el risc d'incendi</t>
  </si>
  <si>
    <t>Harnessing of forest biomass in HVAC equipments to reduce fuel loads and fire risk</t>
  </si>
  <si>
    <t>Quan calgui fer canvis en els sistemes de climatització dels equipaments municipals, l'opció d'instal·lar calderes de biomassa permetria un aprofitament de la biomassa forestal.</t>
  </si>
  <si>
    <t>Mitigació, estalvi econòmic, estímul a l'economia local</t>
  </si>
  <si>
    <t>Aigua</t>
  </si>
  <si>
    <t>Inventari i manteniment de la xarxa d'hidrants</t>
  </si>
  <si>
    <t>Inventory and maintenance of fire hydrants network</t>
  </si>
  <si>
    <t>Fer un inventari i situar sobre mapa la xarxa de hidrants del municipi. Fer tasques de manteniment periòdic de tots els hidrants.</t>
  </si>
  <si>
    <t>Protecció Civil
Medi Ambient (Serveis tècnics)</t>
  </si>
  <si>
    <t>En curs</t>
  </si>
  <si>
    <t>Ajuntament (indirecte)</t>
  </si>
  <si>
    <t>Adequació, en coordinació amb la Diputació de Barcelona, de les vies de comunicació en les zones forestals</t>
  </si>
  <si>
    <t>Adequacy of roads in forest areas, in coordination with the Provincial Government of Barcelona</t>
  </si>
  <si>
    <t>Adequació de pistes forestals, carreteres i camins de les zones forestals on sigui aconsellable (segons el Pla de Prevenció d'Incendis) per tal d'evitar riscos de persones o de patrimoni natural en cas d'incendi forestal.</t>
  </si>
  <si>
    <t>Mig</t>
  </si>
  <si>
    <t>Afavorir els sistemes de recuperació d'aigües pluvials</t>
  </si>
  <si>
    <t>Favour rainwater recovery systems</t>
  </si>
  <si>
    <t>Afavorir els sistemes de recuperació d'aigües pluvials en noves edificacions i en rehabilitacions d'habitatges.</t>
  </si>
  <si>
    <t>Serveis tècnics</t>
  </si>
  <si>
    <t>Sequeres</t>
  </si>
  <si>
    <t>Augment de les sequeres (durada, freqüència i intensitat)</t>
  </si>
  <si>
    <t>Adequar els cultius a la menor disponibilitat d'aigua</t>
  </si>
  <si>
    <t>Adapt crops to lower water availability</t>
  </si>
  <si>
    <t>Fer campanyes informatives, reunions, xerrades... perquè els agricultors adaptin els cultius a la menor disponibilitat d'aigua i a les noves característiques climàtiques.</t>
  </si>
  <si>
    <t>Estalvi econòmic</t>
  </si>
  <si>
    <t>Adaptar les instal·lacions de reg urbà</t>
  </si>
  <si>
    <t xml:space="preserve"> Adapting urban irrigation installations</t>
  </si>
  <si>
    <t>Millorar i modernitzar les instal·lacions de reg urbà, per tal d'augmentar-ne l'eficiència.
Els primers anys de plantació, si no es disposa de sistema de reg, els arbres es reguen mitjançant camions cisternes. En noves actuacions urbanístiques on hi ha espais enjardinats s’instal·len sistemes de reg eficients.
Recentment s’ha adequat el pou de Can Xarlet que ajuda a regar el parc del mateix nom, estalviant aigua de xarxa, i resta pendent l’actuació al pou del Parc de la Pau (ambdues captacions d’aigua estan legalitzades).
L'Ajuntament disposa d'un projecte per a la incorporació d'un sistema de telegestió al reg urbà.</t>
  </si>
  <si>
    <t>Estalvi econòmic i millora del servei</t>
  </si>
  <si>
    <t>Adaptar les zones verdes amb espècies vegetals amb pocs requeriments d'aigua</t>
  </si>
  <si>
    <t>Adapting green areas with plant species with low water requirements</t>
  </si>
  <si>
    <t>Anar canviant i plantant noves espècies vegetals que tinguin menys requeriments d'aigua.
Des de fa anys el servei de jardineria de l'Ajuntament mira de tenir en compte, a l’hora de triar l’arbrat a plantar al municipi, l’exposició (sol, semi ombra, ombra), la mida de l’espai i el creixement de l’espècie que es plantarà quan arribi al seu estat adult, la longevitat, la resistència a les plagues i les malalties, les característiques climàtiques (calor/fred, pluviometria, vent, etc.) i edàfiques de cada espècie, etc. 
L’objectiu és escollir les espècies més adients a cada espai, per tal d’evitar, dins del possible, problemàtiques futures, plantant sempre que sigui possible arbres i plantes adaptades a la climatologia, tant pel que fa a la temperatura com pel que fa a la pluviometria, prioritzant els arbres autòctons i/o naturalitzats i tenint en compte les espècies en funció de la seva exposició solar.</t>
  </si>
  <si>
    <t>Major vulnerabilitat del verd urbà</t>
  </si>
  <si>
    <t>Campanya de sensibilització per a un ús racional de l'aigua</t>
  </si>
  <si>
    <t>Awareness campaign for the rational use of water</t>
  </si>
  <si>
    <t>Campanya informativa que s'hauria d'adreçar a treballadors de l'Ajuntament, empreses de jardineria i altres vinculades amb ús d'aigua i habitants del municipi. Caldria fer actuacions periòdicament, segurament més intensives els primers anys i després més espaiades en el temps.</t>
  </si>
  <si>
    <t>Elaboració d'un cens de pous</t>
  </si>
  <si>
    <t>Ellaboration of a census of wells</t>
  </si>
  <si>
    <t>Per tal de saber amb quins recursos es pot comptar en cas d'episodis de sequera, caldria elaborar un cens de pous tant públics com privats que hi pugui haver al municipi.
El municipi disposa de dos pous públics en servei, els quals s'han legalitzat el 2016, i un que està pendent d’aportació pressupostària per equipar-lo. Aquests pous abasteixen aigua bàsicament als serveis de neteja viària i al reg públic (de zones verdes i de la gespa del camp de futbol).</t>
  </si>
  <si>
    <t>Cartografiar els sistemes de reg urbà i renovar els més vells</t>
  </si>
  <si>
    <t>Mapping urban irrigation systems and renovate the older ones</t>
  </si>
  <si>
    <t>Elaborar un inventari i cartografiar el conjunt de sistemes de reg públic urbà existent. Amb el nou sistema de telegestió aquest inventari ja s'ha realitzat, i s'ha dividit el sistema de reg en sectors per tal de poder instal·lar els programadors i els receptors als diferents punts .</t>
  </si>
  <si>
    <t>Planificació urbanística</t>
  </si>
  <si>
    <t>Aprofitament de les aigües grises en els habitatges de nova construcció</t>
  </si>
  <si>
    <t xml:space="preserve">
Use of greywater in newly built housing</t>
  </si>
  <si>
    <t>Adequar les ordenances i el Planejament urbanístic per tal d'afavorir l'aprofitament de les aigües grises en els habitatges de nova construcció.</t>
  </si>
  <si>
    <t>Recollida d'aigües pluvials en equipaments municipals</t>
  </si>
  <si>
    <t xml:space="preserve">
Collecting rain water in municipal facilities</t>
  </si>
  <si>
    <t>Adequar les instal.lacions municipals per tal de poder recollir les aigües pluvials i aprofitar-les per neteja urbana.</t>
  </si>
  <si>
    <t>Inventari de pous i estudi de la possibilitat d'utilitzar aigües freàtiques del municipi</t>
  </si>
  <si>
    <t>Inventory of the wells and study of the possibility of using municipality phreatic waters</t>
  </si>
  <si>
    <t>El municipi disposa de dos pous municipals en funcionament i d'un tercer pou que està pendent d'aportació pressupostària per equipar-lo. Aquests pous abasteixen bàsicament el servei de neteja viària i el reg públic. L'abastament d'aigua potable és a càrrec d'ATLL (Aigües Ter Llobregat). De tota manera, seria interessant dur a terme un estudi de la quantitat i qualitat de les aigües freàtiques del municipi per tal de poder-les utilitzar com a recurs alternatiu en períodes de sequera o de disminució d'aigua disponible.</t>
  </si>
  <si>
    <t>Establir mecanismes d'estalvi d'aigua en equipaments municipals</t>
  </si>
  <si>
    <t xml:space="preserve">
Establish saving water mechanisms in municipal facilities</t>
  </si>
  <si>
    <t>Anar establint mecanismes i protocols per potenciar l'estalvi d'aigua en tots els equipaments municipals.</t>
  </si>
  <si>
    <t>Construir un dipòsit de reserva d'aigua per èpoques de sequera</t>
  </si>
  <si>
    <t>Build a reservation deposit of water for drought times</t>
  </si>
  <si>
    <t>Avaluar el consum d'aigua del municipi, calcular les necessitats i dimensionar i realitzar el projecte de construcció d'un dipòsit d'aigua per tal d'assegurar-ne el subministrament durant diversos dies en períodes de sequera.</t>
  </si>
  <si>
    <t>Altres</t>
  </si>
  <si>
    <t>Manteniment i adequació dels ponts de les rieres</t>
  </si>
  <si>
    <t xml:space="preserve">Maintenance and upgrading of stream's bridges </t>
  </si>
  <si>
    <t>Realitzar tasques de manteniment i neteja dels ponts de les rieres periòdicament per tal d'evitar inundacions, i realitzar obres d'adequació en aquells casos que sigui necessari.</t>
  </si>
  <si>
    <t>Via pública (Serveis tècnics)</t>
  </si>
  <si>
    <t>Inundacions</t>
  </si>
  <si>
    <t>Major intensitat de les tempestes</t>
  </si>
  <si>
    <t>Construcció d'elements reductors de la velocitat  i l'energia de l'aigua</t>
  </si>
  <si>
    <t>Construction of dissipating elements of water's energy and velocity</t>
  </si>
  <si>
    <t>Construcció d'elements dissipadors de l'energia i la velocitat de l'aigua a la Barriada Nova i al Passeig de la Ribera, on històricament s’han produït inundacions en períodes de pluges intenses i crescudes estacionals del riu.</t>
  </si>
  <si>
    <t>Alt</t>
  </si>
  <si>
    <t>Estudi d'actualització del dimensionament del clavegueram i proposta de renovació on sigui necessari</t>
  </si>
  <si>
    <t>Study to update the dimensioning of the sewage system and renewal proposal where it's necessary</t>
  </si>
  <si>
    <t>Amb l'augment del risc de riuades i tenint en compte que la major part del clavegueram és antic, caldria actualitzar i revisar el dimensionament del mateix per tal d'evitar inundacions.
El risc de riuades és molt alt a la zona Barriada Nova i a tot el Passeig de la Ribera, a tocar del riu Congost, on històricament s’han produït inundacions en períodes de pluges intenses i crescudes estacionals del riu. Davant d’aquest risc,  el 2014 es van instal·lar sobreeixidors superficials al llarg del Passeig de la Ribera; el 2015, reixes, embornals i sobreeixidors a la xarxa de clavegueram al llarg del Passeig de la Ribera; i es duu a terme un manteniment extraordinari d’embornals i reixes davant avisos INUNCAT.
Les actuacions han millorat la situació, però seria recomanable augmentar el número de sobreeixidors existents.
Actualment està en fase de redacció el Pla Director de Clavegueram, el qual ha de determinar les carències estructurals existents actualment.</t>
  </si>
  <si>
    <t>Adequar el planejament de zones urbanitzables i equipaments del nou POUM a les previsions del canvi climàtic</t>
  </si>
  <si>
    <t>Adapt the planning of developable areas and equipments of the new POUM (municipal urban plan) to the forecasts of climate change</t>
  </si>
  <si>
    <t>Actualment està en redacció el nou POUM (Pla d'Ordenació Urbanística Municipal). Aquest pla haurà d'adequar a les previsions del canvi climàtic el planejament de les zones urbanitzables i dels equipaments</t>
  </si>
  <si>
    <t>Efectes en infraestructures</t>
  </si>
  <si>
    <t>Inclusió de criteris d'adaptació al planejament</t>
  </si>
  <si>
    <t>Estudi de qualitat ambiental, identificació d'espècies vulnerables, localització de possibles focus d'infecció i requeriments d'actuació</t>
  </si>
  <si>
    <t>Study of environmental quality, identification of vulnerable species, location of potential focus of infection and action requirements</t>
  </si>
  <si>
    <t>Amb l’increment de temperatures i la disminució de precipitacions hi haurà més risc que determinades espècies siguin més vulnerables a malalties i plagues.
Es proposa realitzar un estudi per identificar espècies vulnerables a malalties, plagues i estrès hídric, i detectar i localitzar possibles focus d'infecció.  Un cop identificats s’haurà de procedir a valorar quines poden ser les metodologies a utilitzar per tal d’evitar i/o tractar infeccions i patologies.
El municipi ha comptat els darrers anys amb una assessora pel control de plagues fitosanitàries. El criteri que se segueix a l’hora de fer els controls de plagues és el de detectar els possibles depredadors naturals que es mengen la plaga existent, i si es detecten depredadors no es fa tractament. S’està treballant i fent proves per potenciar els espais de cria d’aquests depredadors naturals plantant plantes hostes per als insectes depredadors i fent proves amb caixes nius per als ocells beneficiosos.</t>
  </si>
  <si>
    <t>Vulnerabilitat de les espècies forestals a malalties i plagues</t>
  </si>
  <si>
    <t>Plans de control de plagues</t>
  </si>
  <si>
    <t>Pest control plans</t>
  </si>
  <si>
    <t>Amb l’increment de temperatures i la disminució de precipitacions hi haurà més risc que determinades espècies siguin més vulnerables a malalties i plagues.
Es recomana elaborar un pla de control i seguiment de les espècies que es poden considerar plagues i que poden comportar importants perjudicis als boscos.</t>
  </si>
  <si>
    <t>Inventari d'infraestructures vulnerables</t>
  </si>
  <si>
    <t>Inventory of vulnerable infrastructures</t>
  </si>
  <si>
    <t>A partir de les dades obtingudes en el present projecte, realitzar un inventari detallat de les infraestructures vulnerables que requereixen actuacions d'àmbit municipal.</t>
  </si>
  <si>
    <t>Edificis</t>
  </si>
  <si>
    <t>Planificar les inversions de millora dels equipaments municipals</t>
  </si>
  <si>
    <t>Planned investments to improve municipal equipments</t>
  </si>
  <si>
    <t>Establir un pla amb pressupostos detallats i cronologia detallada per realitzar els projectes i intervencions en aquells equipaments municipals que ho requereixin.</t>
  </si>
  <si>
    <t>X</t>
  </si>
  <si>
    <t>Mitigació i estalvi econòmic</t>
  </si>
  <si>
    <t>Millora de l'aïllament i climatització dels llocs de confinament de la població</t>
  </si>
  <si>
    <t>Improving the insulation and the climatization of the buildings of confinement of the population</t>
  </si>
  <si>
    <t>Es proposa el Pavelló Tagamanent com a zona de confinament de persones vulnerables davant catàstrofes naturals o onades de calor (sempre i quant no es construeixi un equipament nou per aquesta finalitat). Essent així, es considera convenient millorar l'aïllament d'aquest equipament, i seria convenient instal·lar-hi un sistema de calefacció (que podria ser amb biomassa) que permeti climatitzar la pista, així com un sistema d'aire condicionat, per tal de poder climatitzar l'espai en èpoques de fred i èpoques d'onades de calor</t>
  </si>
  <si>
    <t>Augment de la mortalitat/morbilitat associada a la calor</t>
  </si>
  <si>
    <t>Energia</t>
  </si>
  <si>
    <t>Pla de millora de les instal·lacions d'autogeneració d'energia, tant domèstiques com municipals</t>
  </si>
  <si>
    <t>Plan to improve the self-generation installations, both domestic and municipal</t>
  </si>
  <si>
    <t>Es proposa la redacció d'un Pla de millora de les instal·lacions d'autogeneració d'energia. En l'actualitat l'Ajuntament disposa d'una instal·lació fotovoltaica d'autoconsum al Pavelló Tagamanent, i té projectat instal·lar-ne dues més, una a l'edifici de l'Ajuntament i una a l'edifici de la Policia Local.
Igualment, aquest pla hauria d'incloure mesures per incentivar instal·lacions d'aquest tipus a nivell domèstic, estudiant la inclusió de bonificacions en l'impost sobre construccions per a aquells edificis nous o rehabilitats que incloguin aquest tipus d'instal·lacions.</t>
  </si>
  <si>
    <t>Serveis tècnics
Medi Ambient (Serveis tècnics)</t>
  </si>
  <si>
    <t>Canvis en els patrons de demanda energètica</t>
  </si>
  <si>
    <t>Pla de millora de l'eficiència energètica dels equipaments municipals</t>
  </si>
  <si>
    <t>Plan to Improve Energy Efficiency of municipal equipments</t>
  </si>
  <si>
    <t>Es proposa la redacció d'un Pla de millora de l'eficiència energètica dels equipaments municipals, que ha d'incloure com a mínim les actuacions recollides a les Avaluacions energètiques dutes a terme dins del PAESC (Pla d'Acció per l'Energia Sostenible i el Clima), així com altres actuacions que s'han de dur a terme en equipaments que no disposin d'aquesta avaluació.</t>
  </si>
  <si>
    <t>Campanyes de sensibilització en l'ús eficient de l'energia i l'ús de les energies renovables</t>
  </si>
  <si>
    <t>Awareness campaigns on the efficient use of energy and use of renewable energy</t>
  </si>
  <si>
    <t>Campanya informativa dirigida a habitatges, centres d'ensenyament, activitats empresarials..., per promoure l'ús eficient de l'energia i les energies renovables. Es podria fer cada 5 anys una campanya més completa i anualment actuacions de recordatori:  tenir fulletons informatius a diferents equipaments, fer alguna xerrada...</t>
  </si>
  <si>
    <t>Instal·lació d'estufes de biomassa als equipaments rehabilitats o de nova construcció</t>
  </si>
  <si>
    <t>Installation of biomass stoves at rehabilitated or newly constructed equipments</t>
  </si>
  <si>
    <t>En cas d'equipaments de nova construcció o d'equipaments rehabilitats, es proposa la instal·lació d'estufes de biomassa.</t>
  </si>
  <si>
    <t>Fred extrem</t>
  </si>
  <si>
    <t>Xarxa de calor amb biomassa als equipaments municipals que es pugui</t>
  </si>
  <si>
    <t>Biomass district heating at municipal facilities where it's possible</t>
  </si>
  <si>
    <t>Es proposa construir una xarxa de calor amb biomassa en equipaments amb ubicacions propoeres, com ara l'edifici de l'Ajuntament i el Pavelló Ca La Tona, o les instal·lacions del Camp de Futbol i el Pavelló Tagamanent. Caldria fer un estudi de la idoneïtat d'aquest tipus d'instal·lació.</t>
  </si>
  <si>
    <t>Millorar els aïllaments tèrmics als edificis municipals</t>
  </si>
  <si>
    <t>Improving thermal insulation in municipal buildings</t>
  </si>
  <si>
    <t>Millorar els aïllaments en els edificis municipals existents i en els de nova construcció.</t>
  </si>
  <si>
    <t>Ordenança de construcció sostenible</t>
  </si>
  <si>
    <t>Sustainable building ordinance</t>
  </si>
  <si>
    <t>Aprovar una ordenança de construcció sostenible que vagi més enllà del CTE i del decret d'eficiència energètica.</t>
  </si>
  <si>
    <t>Pla de prevenció i contenció de l'erosió</t>
  </si>
  <si>
    <t>Plan for prevention and control of erosion</t>
  </si>
  <si>
    <t>Establir un pla de prevenció i contenció de l'erosió, amb la detecció de punts i zones problemàtiques.</t>
  </si>
  <si>
    <t>Tormentes</t>
  </si>
  <si>
    <t>Augment de desertització o aridesa</t>
  </si>
  <si>
    <t>Turisme</t>
  </si>
  <si>
    <t>Detecció de punts i zones de l'entorn natural amb pèrdua d'interès turístic</t>
  </si>
  <si>
    <t>Detection of points and areas of the natural environtment with loss of tourist interest</t>
  </si>
  <si>
    <t>Detectar punts i zones problemàtiques de l'entorn natural que presenten pèrdua d'interès turístic, i establir les actuacions requerides en cadascun d'aquests espais.</t>
  </si>
  <si>
    <t xml:space="preserve">Pèrdua atractiu turístic </t>
  </si>
  <si>
    <t>Canvis en el patró de demanda turística</t>
  </si>
  <si>
    <t>Salut</t>
  </si>
  <si>
    <t>Establir canals de comunicació per les persones vulnerables per onades de calor</t>
  </si>
  <si>
    <t>Establish communication channels for people vulnerable to heat waves</t>
  </si>
  <si>
    <t>Establir canals de comunicació per les persones que poden ser més vulnerables davant una onada de calor: persones d'edat avançada, persones que viuen soles, persones amb malalties greus, persones que no disposen d'aire condicionat... Són les que caldria prioritzar en el cas que fos necessari un confinament o altres tipus d'actuacions.</t>
  </si>
  <si>
    <t>Salut (Serveis socials)</t>
  </si>
  <si>
    <t>Transversal (comunicació i informació general o de fenòmens meteorològics)</t>
  </si>
  <si>
    <t>Elaborar un Protocol d'actuacions en cas d'onada de calor</t>
  </si>
  <si>
    <t>Develop an Action plan in case of heat wave</t>
  </si>
  <si>
    <t>Elaborar i sistematitzar un Protocol per casos d'Onada de calor en coordinació amb els CAPs per tal de poder actuar ràpidament</t>
  </si>
  <si>
    <t>Disposar d'espais de confinament de persones vulnerables</t>
  </si>
  <si>
    <t>Having confinement areas for vulnerable people</t>
  </si>
  <si>
    <t>El municipi ha de disposar d'espais de confinament on es puguin dirigir les persones vulnerables, sobretot en cas d'onada de calor. Un espai adient (si es millora l'aïllament i s'hi instal·la un sistema d'aire condicionat) és el Pavelló Tagamanent, però caldria que el municipi estableixi altres espais de confinament, ja sigui mitjançant la millora de l'aïllament i la climatització d'espais existents, o bé amb la construcció de nous espais destinats a aquesta finalitat.</t>
  </si>
  <si>
    <t>Salut (Serveis socials)
Serveis tècnics</t>
  </si>
  <si>
    <t>Campanya informativa amb consells d'actuació en cas d'onada de calor</t>
  </si>
  <si>
    <t>Information campaign with action tips in case of heat wave</t>
  </si>
  <si>
    <t>Campanya de recomanacions per a les persones vulnerables, en cas d'onada de calor. Es podria fer cada 5 anys una campanya més completa i anualment actuacions de recordatori:  tenir fulletons informatius a diferents equipaments, fer alguna xerrada...</t>
  </si>
  <si>
    <t>Fomentar l'ús de paviments clars i que siguin més resistents a les altes temperatures</t>
  </si>
  <si>
    <t>Promote the use of clear pavements  and of pavements more resistant to high temperatures</t>
  </si>
  <si>
    <t>Els paviments clars reflecteixen millor la calor del sol, no s'escalfen tant i són més resistents a les altes temperatures.</t>
  </si>
  <si>
    <t>Adoptar criteris de mobiliari i enjardinat per protegir la població de la calor</t>
  </si>
  <si>
    <t>Adopt criteria for furniture and landscaped to protect the population from the heat</t>
  </si>
  <si>
    <t>A les noves zones urbanitzades i les que s'hagin de reformar, adoptar criteris de mobiliari i enjardinat: paviment que eviti calor, evitar mobiliari metàlic, zones amb espais d'ombra…, per protegir la població de la calor.</t>
  </si>
  <si>
    <t>Pla de tractaments fitosanitaris</t>
  </si>
  <si>
    <t>Phytosanitary treatments plan</t>
  </si>
  <si>
    <t>A partir de les dades obtingudes en l'acció d'identificació d'espècies vegetals vulnerables, establir un pla de tractament periòdic.
El municipi ha comptat els darrers anys amb una assessora pel control de plagues fitosanitàries. El criteri que se segueix a l’hora de fer els controls de plagues és el de detectar els possibles depredadors naturals que es mengen la plaga existent, i si es detecten depredadors no es fa tractament. S’està treballant i fent proves per potenciar els espais de cria d’aquests depredadors naturals plantant plantes hostes per als insectes depredadors i fent proves amb caixes nius per als ocells beneficiosos.
Quan s’han de fer tractaments es potencien aquells que són de caire ecològic i s’evita en el possible l’ús d’insecticides i biocides de síntesis.</t>
  </si>
  <si>
    <t>Utilització d'espècies vegetals més resistents a les sequeres i amb menys requeriments d'aigua</t>
  </si>
  <si>
    <t>Use of plant species more resistant to drought and with less water requirements</t>
  </si>
  <si>
    <t>A l'hora d'escollir espècies vegetals per al verd urbà, cal utilitzar espècies més resistents a les sequeres i amb menys requeriments d'aigua.
Al municipi, sempre que és possible es planten arbres i plantes adaptades a la climatologia, tant pel que fa a la temperatura com pel que fa a la pluviometria. Es prioritzen els arbres autòctons i/o naturalitzats. També es té en compten les espècies en funció de la seva exposició solar.</t>
  </si>
  <si>
    <t>Utilització d'espècies vegetals més resistents a les plagues</t>
  </si>
  <si>
    <t>Use of plant species more resistant to pests</t>
  </si>
  <si>
    <t>A l'hora d'escollir espècies vegetals per al verd urbà, cal utilitzar espècies més resistents a les plagues.
Al municipi, des de fa anys a l’hora de triar l’arbrat a plantar es té en compte l’exposició (sol, semi ombra, ombra), la mida de l’espai i el creixement de l’espècie que es plantarà quan arribi al seu estat adult, la longevitat, la resistència a les plagues i les malalties, les característiques climàtiques (calor/fred, pluviometria, vent, etc.) i edàfiques de cada espècie, etc. L’objectiu és escollir les espècies més adients a cada espai, per tal d’evitar, dins del possible, problemàtiques futures.</t>
  </si>
  <si>
    <t>Educació ambiental sobre energia i canvi climàtic als centres educatius</t>
  </si>
  <si>
    <t>Environmental education on energy and climate change in schools</t>
  </si>
  <si>
    <t>Per tal de començar a sensibilitzar a la població sobre el canvi climàtic i les diferents actuacions que s'estan duent a terme des de l'Ajuntament per tal de reduir-ne els impactes, es considera adient realitzar diferents activitats als centres d'ensenyament.</t>
  </si>
  <si>
    <t>Collbató</t>
  </si>
  <si>
    <t>Altres (sector privat o varis)</t>
  </si>
  <si>
    <t xml:space="preserve">Gestió sostenible del sotabosc </t>
  </si>
  <si>
    <t xml:space="preserve">Understory sustainable management </t>
  </si>
  <si>
    <t xml:space="preserve"> Àrea d'Acció Territorial i Àrea de Medi Ambient</t>
  </si>
  <si>
    <t>Associació de Propietaris Forestals, Parc Rural de Montserrat</t>
  </si>
  <si>
    <t>Medi natural</t>
  </si>
  <si>
    <t>Pla de Prevenció Municipal d'Incendis Forestals (PPI), Pla de Prevenció d'incendis forestals en urbanitzacions (PPU)</t>
  </si>
  <si>
    <t>Manteniment de les franges perimetrals de protecció contra incendis a través de la pastura</t>
  </si>
  <si>
    <t>Fire protection areas management through silvopastoral systems</t>
  </si>
  <si>
    <t>Àrea de Medi Ambient</t>
  </si>
  <si>
    <t>Ramaders associats als treballs del LIFE</t>
  </si>
  <si>
    <t>Millora del manteniment de camins</t>
  </si>
  <si>
    <t xml:space="preserve">Path management improvement </t>
  </si>
  <si>
    <t>ADF, Diputació de Barcelona</t>
  </si>
  <si>
    <t>Pla de Prevenció Municipal d'Incendis Forestals (PPI)</t>
  </si>
  <si>
    <t>Instal•lació de dipòsits d'aigua a la Serra dels Gatells i del Casalot</t>
  </si>
  <si>
    <t>Water tanks installation in Serra dels Gatells and Casalot</t>
  </si>
  <si>
    <t>Altres (Administració pública)</t>
  </si>
  <si>
    <t>Gestió silvopastoral integrada en el marc del projecte LIFE Montserrat</t>
  </si>
  <si>
    <t>Silvopastoral integrated management within LIFE Montserrat project framework</t>
  </si>
  <si>
    <t>Associació de Propietaris Forestals, Ramaders associats als treballs del LIFE, Diputació de Barcelona</t>
  </si>
  <si>
    <t>Execució de les actuacions previstes en el Pla Director del Clavegueram</t>
  </si>
  <si>
    <t xml:space="preserve">Actions planned in the Sewage system Master Plan execution </t>
  </si>
  <si>
    <t>Àrea de Medi Ambient, Enginyer municipal</t>
  </si>
  <si>
    <t>Pla Director del Clavegueram</t>
  </si>
  <si>
    <t>Manteniment i restauració de la vegetació de ribera de la riera de Can Dalmases i del riu Llobregat</t>
  </si>
  <si>
    <t>Riverside forest in Can Dalmases wash and in Llobregat river management and restoration</t>
  </si>
  <si>
    <t>Agència Catalana de l'Aigua</t>
  </si>
  <si>
    <t>Impuls per a la creació i gestió del Parc Rural del Montserrat</t>
  </si>
  <si>
    <t>Boost to the creation and management of Parc Rural del Montserrat</t>
  </si>
  <si>
    <t>Completada</t>
  </si>
  <si>
    <t>Ajuntaments dins del Parc Rural, pagesos, ramaders, propietaris forestals, Patronat de la Muntanya de Montserrat, Diputació de Barcelona, entre d'altres</t>
  </si>
  <si>
    <t>Canvis en les zones cultivables</t>
  </si>
  <si>
    <t>Protecció dels despreniments greus associats als cursos fluvials</t>
  </si>
  <si>
    <t>Protection measures related to fluvial landslides</t>
  </si>
  <si>
    <t>Àrea d'Urbanisme</t>
  </si>
  <si>
    <t>Agència Catalana de l'Aigua, propietaris privats</t>
  </si>
  <si>
    <t>Esllavissades</t>
  </si>
  <si>
    <t xml:space="preserve">Protecció envers els despreniments i esllavissades </t>
  </si>
  <si>
    <t>Protection measures related to material falls and slides</t>
  </si>
  <si>
    <t>Enginyer municipal</t>
  </si>
  <si>
    <t>Patronat de la Muntanya de Montserrat</t>
  </si>
  <si>
    <t>Recuperació de camins i patrimoni associat a l'activitat agrícola històrica</t>
  </si>
  <si>
    <t>Paths and ancient agricultural heritage recovering</t>
  </si>
  <si>
    <t>Àrea de Medi Ambient i Àrea de Turisme</t>
  </si>
  <si>
    <t>Parc Natural de Montserrat i Parc Rural del Montserrat</t>
  </si>
  <si>
    <t>Execució de les Vies Blaves</t>
  </si>
  <si>
    <t>Vies Blaves implementation</t>
  </si>
  <si>
    <t>Diputació de Barcelona, Consell Comarcal del Baix Llobregat i Generalitat de Catalunya</t>
  </si>
  <si>
    <t>Seguiment de l'afectació produïda per la processionària del pi</t>
  </si>
  <si>
    <t>Monitoring of the effects produced by the pine processionary (Thaumetopoea pityocampa)</t>
  </si>
  <si>
    <t>Associació de Propietaris Forestals de l'Entorn de Montserrat, Parc Natural de Montserrat, Generalitat de Catalunya</t>
  </si>
  <si>
    <t>Detecció i reducció de fuites en la xarxa d'abastament d'aigua</t>
  </si>
  <si>
    <t>Water leakages detection and reduction in the water supply network</t>
  </si>
  <si>
    <t>Aigües de Collbató, Aigües de Vilafranca i Agència Catalana de l'Aigua</t>
  </si>
  <si>
    <t>Promoció dels dipòsits pluvials particulars al municipi</t>
  </si>
  <si>
    <t>Rainwater tanks fostering within the municipality</t>
  </si>
  <si>
    <t>Àrea d'Urbanisme, Enginyer Municipal</t>
  </si>
  <si>
    <t>Ordenança municipal per a l'estalvi d'aigua</t>
  </si>
  <si>
    <t>Incorporació de nous trams a les taxes de consum d'aigua</t>
  </si>
  <si>
    <t>New tax sections incorporation according to water usage</t>
  </si>
  <si>
    <t>Àrea de Medi Ambient i Enginyer Municipal</t>
  </si>
  <si>
    <t>Ordenança núm. 29 – Taxa pel subministrament d’aigua de
Collbató</t>
  </si>
  <si>
    <t>Promoció de l'estalvi d'aigua en el sector domèstic a través de campanyes ciutadanes</t>
  </si>
  <si>
    <t>Water saving fostering in the domestic sector through citizen campaigns</t>
  </si>
  <si>
    <t>Diputació de Barcelona, Agència Catalana de l'Aigua</t>
  </si>
  <si>
    <t>Priorització d'espècies autòctones i de baixes demandes hídriques en els espais verds municipals</t>
  </si>
  <si>
    <t>Native and low water requirement vegetation in green spaces managed by the Town Council</t>
  </si>
  <si>
    <t>Àrea de Medi ambient</t>
  </si>
  <si>
    <t>Verd urbà</t>
  </si>
  <si>
    <t>Protocol d'actuació davant l'ocurrència d'onades de calor</t>
  </si>
  <si>
    <t>Action protocol drafting to face heatwaves</t>
  </si>
  <si>
    <t>Àrea de Benestar Social i Gent Gran</t>
  </si>
  <si>
    <t>Diputació de Barcelona</t>
  </si>
  <si>
    <t>Manresa</t>
  </si>
  <si>
    <t>Medi ambient i biodiversitat</t>
  </si>
  <si>
    <t>Redacció d’un pla director de zones verdes en sòl urbà</t>
  </si>
  <si>
    <t>Writing of a Masterplan for Green Public Areas in Urban Land</t>
  </si>
  <si>
    <t xml:space="preserve">El Pla Director cal que inclogui:
a) Definició i llistat de les tipologies del verd urbà: parcs, jardins, àrees forestals,etc. 
b) Informació de treball de camp per diagnosi. Visites in situ i treball de camp amb l’objectiu de fer una valoració de les zones verdes per conèixer quin és l’estat real en que es troben els diferents elements estructurals de les zones verdes: vegetació, tanques, àrees de joc infantil, infraestructura de reg.   Caldrà realitzar fitxes per la descripció dels espais.
c) Diagnosi global de l’estat de les zones verdes, el seu equipament i l’arbrat viari del municipi, que inclou l’anàlisi els diferents vectors que intervenen en la gestió i manteniment de les zones verdes. S’ identificaran les oportunitats i les febleses de cada aspecte. Es definiran aspectes concrets de qualitat de conservació i manteniment de les zones verdes per cada fitxa que equivaldrà a cada zona verda. Es definirà per cada zona verda en urbà dels nous planejaments la definició dels enjardinaments autòctons d’escocells i les mesures necessàries per controlar colònies de cotorres. 
d) Fixació de model del verd per cada espai (definició del model de gestió i del tipus de manteniment i conservació que cal fer en els espais verds i arbrat del municipi). Es definiran els criteris de plantació/espècies adients i els criteris de manteniment. Hi haurà un apartat de definició de criteris específics a considerar en els plecs de concessions de gestió de parcs i jardins que les concessionàries presentaran en format annex per adaptació a canvi climàtic.
</t>
  </si>
  <si>
    <t>Servei de Projectes Urbans i Infraestructures Territorials. Secció Planificació via pública. Manteniment de via pública</t>
  </si>
  <si>
    <t>Oficina POUM. Empreses concessionàries de gestió de parcs i jardins i zones verdes. Promotors dels plans parcials a desenvolupar en el POUM</t>
  </si>
  <si>
    <t>Millora de la biodiversitat de la ciutat a través de la regulació del verd urbà. Per exemple: control de plantacions d'espècies invasores. Augment de la regulació de temperatura a la població. Previsió i regulació de l'estalvi en reg i consums a les zones verdes segons les directrius de gestió de les zones verdes</t>
  </si>
  <si>
    <t>Augment de superfície verda urbana. Reducció de les inversions municipals per reg de zones verdes i tractaments de plagues i malalties. Augment del  grau de satisfacció de la població vers  el manteniment i gestió de les zones verdes urbanes de Manresa</t>
  </si>
  <si>
    <t>Increase on urban green area. Decrease of municipal public investment on green areas irrigation and plagues treatments. Increase in satisfaction degree of the population towards management of urban green areas in Manresa</t>
  </si>
  <si>
    <t>Urbanisme</t>
  </si>
  <si>
    <t>Document POUM i Pla Director d'Abastament d'Aigua Potable</t>
  </si>
  <si>
    <t>Creació i posada en funcionament d'un banc de terres</t>
  </si>
  <si>
    <t>Creation and set up of a land bank</t>
  </si>
  <si>
    <t xml:space="preserve">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
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Caldrà assignar un tècnic que pugui desenvolupar les següents tasques: 
- Posar en contacte propietaris de terres sense ús (o que preveuen que no en faran ús) amb persones que vulguin emprendre o empreses agrícoles que vulguin créixer. 
- Elaborar i donar suport ala creació dels contractes d’arrendaments i el seu seguiment i funcionament, donant suport al compliment del contracte. 
- Relacionar possibles propietaris forestals del registre de propietaris forestals que disposin de terres agrícoles i que puguin fer un arrendament o explotació mitxte (agroforestal) de les seves terres. 
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
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Caldrà assignar un tècnic que pugui desenvolupar les següents tasques: 
- Posar en contacte propietaris de terres sense ús (o que preveuen que no en faran ús) amb persones que vulguin emprendre o empreses agrícoles que vulguin créixer. 
- Elaborar i donar suport ala creació dels contractes d’arrendaments i el seu seguiment i funcionament, donant suport al compliment del contracte. 
- Relacionar possibles propietaris forestals del registre de propietaris forestals que disposin de terres agrícoles i que puguin fer un arrendament o explotació mitxte (agroforestal) de les seves terres. 
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
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Caldrà assignar un tècnic que pugui desenvolupar les següents tasques: 
- Posar en contacte propietaris de terres sense ús (o que preveuen que no en faran ús) amb persones que vulguin emprendre o empreses agrícoles que vulguin créixer. 
- Elaborar i donar suport ala creació dels contractes d’arrendaments i el seu seguiment i funcionament, donant suport al compliment del contracte. 
- Relacionar possibles propietaris forestals del registre de propietaris forestals que disposin de terres agrícoles i que puguin fer un arrendament o explotació mitxte (agroforestal) de les seves terres. 
</t>
  </si>
  <si>
    <t>Servei de Projectes Urbans i Infraestructures Territorials.  Servei de Medi Ambient i Sostenbilitat (unitat de medi ambient i canvi climàtic).</t>
  </si>
  <si>
    <t xml:space="preserve">Propietaris agrícoles del municipi. Oficina del POUM. Comunitat de Regants. Aigües Manresa SA. Propietaris forestals. Tècnics que executin el Pla Director de periurbà. </t>
  </si>
  <si>
    <t>Vulnerabilitat dels cultius a malalties i plagues</t>
  </si>
  <si>
    <t>Augment de plagues: algues, meduses...</t>
  </si>
  <si>
    <t xml:space="preserve">Reducció del risc d'incendis forestals. Augment de la productivitat agrícola. Conservació del sòl agrícola i conservació i augment de la biodiversitat per fer front al Canvi Climàtic. </t>
  </si>
  <si>
    <t xml:space="preserve">Presència del banc de dades. Superfície agrícola tractada a partir del banc de dades en augment. Augment de la superfície agrícola en actiu del municipi.  </t>
  </si>
  <si>
    <t>Presence of the data bank. Increase on the agrarian area treated through the data base. Increase on agrarian area in the municipality</t>
  </si>
  <si>
    <t>POUM, Pla Director del Periurbà, Pla d'Abastament d'Aigua Potable (reg) relacionat amb un possible pla d'aprofitament d'aigües residuals lligat al d'Abastament.</t>
  </si>
  <si>
    <t xml:space="preserve">Redacció i aplicació d’un pla de comunicació (plagues i malalties enfront el CC del sector agrícola </t>
  </si>
  <si>
    <t>Writing of a communication plan and its set up (agrarian plagues related to climate change)</t>
  </si>
  <si>
    <t xml:space="preserve">Es dissenyarà un pla de comunicació adreçat a tots els propietaris agrícoles del municipi.
 Aquest pla haurà de:
- Identificar els propietaris agrícoles del municipi (podent utilitzar la informació que resulti complementària de la creació del banc de terres)
- Fer una proposta per tipologia de conreus i cultius que informi possibles amenaces de les malalties i plagues que es poden veure afectats els conreus de Manresa.
- Fer una proposta de possibles mecanismes de defensa i eines (DARP per exemple) per lluitar-hi).
- Estratègia de comunicació relacionada amb el pla per tal de que pugui arribar de manera òptima a tots els agricultors. 
Es dissenyarà un pla de comunicació adreçat a tots els propietaris agrícoles del municipi.
 Aquest pla haurà de:
- Identificar els propietaris agrícoles del municipi (podent utilitzar la informació que resulti complementària de la creació del banc de terres)
- Fer una proposta per tipologia de conreus i cultius que informi possibles amenaces de les malalties i plagues que es poden veure afectats els conreus de Manresa.
- Fer una proposta de possibles mecanismes de defensa i eines (DARP per exemple) per lluitar-hi).
- Estratègia de comunicació relacionada amb el pla per tal de que pugui arribar de manera òptima a tots els agricultors. 
</t>
  </si>
  <si>
    <t>Propietaris agrícoles del municipi. Oficina del POUM. Comunitat de Regants. Aigües Manresa SA.. Tècnics que executin el Pla Director de periurbà</t>
  </si>
  <si>
    <t xml:space="preserve">Canvis en els patrons de pol·linització </t>
  </si>
  <si>
    <t>Augment de la biodiversitat i  manteniment de la superfície agrícola.</t>
  </si>
  <si>
    <t>Conservació de la superfície agrícola sense que hi hagi regressió</t>
  </si>
  <si>
    <t>Conservation of the agrarian areas with no regression</t>
  </si>
  <si>
    <t>POUM, Pla Director del Periurbà i Projecte de l'Anella Verda.</t>
  </si>
  <si>
    <t>Estudi Viabilitat tècnica transformació cultius de secà a regadiu.</t>
  </si>
  <si>
    <t>Technical viability study for the transformation of dry-land crops to irrigated crops</t>
  </si>
  <si>
    <t xml:space="preserve">Segons les projeccions climàtiques és esperable que hi hagi una regressió i manca de viabilitat tècnica dels cultius de secà (especialment cereals) al sòl agrícola de Manresa. 
Atenent que el municipi disposa de sobrant d'aigua de reg de la sèquia del Llobregat cal estudiar la viabilitat de poder transformar aquests cultius de secà en regadiu, a través de l’elaboració d’un estudi específic que valori amb les projeccions climàtiques aquesta possibilitat i les característiques tècniques de com s’hauria de fer aquest canvi o substitució. 
L'objectiu passa en poder donar continuïtat i viabilitat al sòl agrícola actual per tal de no fer que aquest s'abandoni. D'aquesta manera es conservaria la biodiversitat i es garantiria, entre altres, mesures de prevenció d'incendis (presència de discontinuïtats horitzontals sobre el territori).
</t>
  </si>
  <si>
    <t>Propietaris agrícoles del municipi. Oficina del POUM. Comunitat de Regants. Aigües Manresa SA. Propietaris forestals. Tècnics que executin el Pla Director de peiriurbà</t>
  </si>
  <si>
    <t>Manteniment de la superfície agrícola i augment de la biodiversitat en el sòl no urbanitzable</t>
  </si>
  <si>
    <t>Manteniment de superfície agrícola en horitzó 2030.</t>
  </si>
  <si>
    <t>Maintenance of agrarian area in horizon 2030</t>
  </si>
  <si>
    <t>POUM, Pla Director del Periurbà, Pla d'Abastament d'Aigua Potable, Projecte de l'Anella Verda.</t>
  </si>
  <si>
    <t>Redacció d’un pla director del sòl periurbà del municipi en no urbanitzable</t>
  </si>
  <si>
    <t>Writing of a Masterplan for peri-urban land in non-buildable territory</t>
  </si>
  <si>
    <t xml:space="preserve">La definició del sòl no urbanitzable en l'actual POUM permet que l'ajuntament elabori aquest Pla Director per tal de poder preservar els valors naturals d'aquest àmbit del TM de Manresa. Aquest document ha de ser inclòs dins de la documentació que s’elabori per les fases definitives del POUM i ha de ser un instrument de treball que ha de considerar l’Oficina del POUM en les primeres fases de desenvolupament del POUM. 
Aquest instrument ha de fixar i marcar les directrius i línies estratègiques del SNU pel que fa a sòl públic i privat   en quant a gestió i possibles actuacions per preveure els efectes del canvi climàtic. Considerant que com a mínim s’haurà de recollir:
a) redacció d'un projecte d'ordenació forestal que permeti gestionar el bosc de ribera del municipi, especialment el públic i buscant propietaris forestals privats que s'hi vulguin acollir 
b) propostes i actuacions per poder radicar la plaga de processionària en finques forestals públiques i privades 
c) identificació de finques i propietaris forestals per poder redactar Plans Tècnic de Gestió i Millora Forestal 
d) definició dels criteris i possibles restriccions de gestió en els plans especials del no urbanitzable. 
e) integrar els plans i programes que interactuen amb el no urbanitzable en aquest pla com poden ser el projecte de l'Anella Verda, el Pla de Camins o els Pla de Prevenció d'Incendis del municipi. 
</t>
  </si>
  <si>
    <t>Tècnic i taules de consells de participació de l'Anella Verda. Comunitat de Regants. Propietaris Agrícoles i Forestals. ADF. Aigües Manresa SA. Oficina del POUM</t>
  </si>
  <si>
    <t xml:space="preserve">Conservació del sòl no urbanitzable a través de gestió. </t>
  </si>
  <si>
    <t>Conservation of non-buildable land through management</t>
  </si>
  <si>
    <t>POUM, Pla d'Abastament d'Aigua Potable, Projecte Anella Verda. Projectes que es derivin de les accions 3 i 4.</t>
  </si>
  <si>
    <t>Definir accions de promoció del projecte anella verda.</t>
  </si>
  <si>
    <t>Definition of promotion actions for the Green Ring Project.</t>
  </si>
  <si>
    <t xml:space="preserve">L’Ajuntament de Manresa pretén contribuir a impulsar la promoció del desenvolupament econòmic de l'Anella Verda, tant des del punt de vista productiu del sector primari com des del punt de vista turístic. 
Aquest programa ha de permetre la promoció i difusió dels productes locals, la implantació d'itineraris turístics i l’impuls de la col•laboració entre els sectors afectats o interessats (pagesia, sector de la restauració, associacions cíviques de l’àmbit del medi natural i l’ecologia, etc). 
En aquest sentit es disposarà d'un tècnic específic per desenvolupar aquesta tasca. 
L'acció passa perquè es defineixin accions de promoció en la planificació de l'execució del projecte i que aquestes siguin específiques per lluitar contra el canvi climàtic. Relacionar les accions amb la creació del banc de terres associat a l'anella, identificació dels propietaris agrícoles i forestals que puguin gestionar o cedir la gestió de peces estratègiques en el no urbanitzable, protegir les franges de vegetació de ribera i arbres i arbredes d'interès. Aquestes accions han de ser totalment integrades i relacionades amb el que s’estableixi de Pla director del periurbà (acció 5).
</t>
  </si>
  <si>
    <t>Tècnic de desenvolupament econòmic i turístic del Projecte Anella Verda.</t>
  </si>
  <si>
    <t>Augment del potencial turístic i paisatgístic</t>
  </si>
  <si>
    <t>Accions executades del Projecte Anella Verda</t>
  </si>
  <si>
    <t>Implemented actions of Green Belt Project</t>
  </si>
  <si>
    <t>Participació</t>
  </si>
  <si>
    <t>Projecte Anella Verda, POUM, Pla Director del Periurbà</t>
  </si>
  <si>
    <t>Tenir representació tècnica en el Consell de Paisatge i Patrimoni de Manresa (POUM)</t>
  </si>
  <si>
    <t>Achievement of technical representation in the Landscape and Heritage Council of Manresa (POUM)</t>
  </si>
  <si>
    <t xml:space="preserve">El POUM de Manresa (actualment en fase d'aprovació inicial) crea el Consell de Paisatge i Patrimoni de Manresa.
 Aquest òrgan tindrà per objecte vetllar per les intervencions en els àmbits amb valor patrimonial i/o
paisatgístic del municipi, en els casos en que la normativa del POUM així ho
especifiqui. També intervertirà en aquells altres temes relacionats amb el patrimoni i el paisatge
en els quals sigui requerida la seva opinió. 
L'acció passa perquè en aquest consell hi hagi una representació dels tècnics que impulsaran el PAESC (Unitat de medi ambient i canvi climàtic) per tal de que garanteixin i puguin intervenir en la definició de les actuacions o directrius de gestió del municipi en els  valors i principis que permeten lluitar contra el canvi climàtic. 
</t>
  </si>
  <si>
    <t xml:space="preserve"> Servei de Medi Ambient i Sostenbilitat (unitat de medi ambient i canvi climàtic).</t>
  </si>
  <si>
    <t xml:space="preserve"> Consell de Paisatge i Patrimoni de Manresa i tècnics de la unitat de medi ambient i canvi climàtic (oficina de canvi climàtic).</t>
  </si>
  <si>
    <t>Integració del PAESC en els models de gestió del municipi, sobretot en el no urbanitzable</t>
  </si>
  <si>
    <t>Execució de les acccions del PAESC en no urbanitzable</t>
  </si>
  <si>
    <t>Implementation of PAESC actions in non-buildable land</t>
  </si>
  <si>
    <t>POUM</t>
  </si>
  <si>
    <t>Actualització del Pla Especial de Protecció d’Arbres i Arbredes d’Interès Municipal de Manresa.</t>
  </si>
  <si>
    <t>Updating of the Special Plan for Protection of Trees and Woods of Municipal Interest in Manresa</t>
  </si>
  <si>
    <t xml:space="preserve">El Catàleg i Pla especial de protecció d’arbres i arbredes (14/12/2011) té per objectiu l’establiment de totes aquelles determinacions i mesures necessàries per l’adequada preservació, consolidació, foment, millora i gestió dels arbres i arbredes que configuren el patrimoni natural de Manresa. El Pla especial recull específicament la protecció d’aquelles arbredes i arbres singulars que s’incorporen al Catàleg dels Conjunts botànics d’interès municipal (CBIM) i al Catàleg dels Elements botànics d’interès municipal (EBIM), i els ordena i regula per evitar la degradació i desaparició d’aquest patrimoni natural de la ciutat i del terme municipal de Manresa. Aquest document està integrat en la fase de redacció del POUM.
L’acció planteja l’actualització del catàleg per tal de:
- Poder incloure boscos de ribera i rodals forestals que funcionen de connectors i de bancs d’hàbitats que potencien la biodiversitat i frenen el canvi climàtic
- Incloure en el pla especial les mesures de gestió i protecció associades a tractament de plagues i afectacions associades per cada espècies o grups d’espècies al que s’esdevingui del canvi climàtic.
- Assignar mesures específiques de prevenció d’incendis per tal de que es puguin protegir i conservar els actuals arbres i arbredes, i les que quedin proposades de nou, per tal de frenar el risc d’incendi.
- Assignar mesures de gestió i conservació per tal de garantir una gestió sostenible pel que fa al recurs del vector aigua (reg). 
</t>
  </si>
  <si>
    <t>Tècnics de la unitat de medi ambient i canvi climàtic</t>
  </si>
  <si>
    <t>Oficina del POUM, Tècnics Projecte Anella Verda, possibles propietaris.</t>
  </si>
  <si>
    <t>Canvis en les espècies urbanes (p. Ex. Adaptació de les cotorres)</t>
  </si>
  <si>
    <t>Conservació i protecció del verd urbà i augment del verd urbà.</t>
  </si>
  <si>
    <t>Augment de superfície i espècies actuals del pla especial. Manteniment d'abres i arberedes d'interès.</t>
  </si>
  <si>
    <t>Increase in current area and number of species of the Especial Plan. Management and maintenance of trees and woods of interest</t>
  </si>
  <si>
    <t>POUM i Pla Especial d'Arbres i Arberes d'interès Municipal de Manresa.</t>
  </si>
  <si>
    <t>Revisió i adaptació del Pla de Camins</t>
  </si>
  <si>
    <t>Review and update of the Paths Plan</t>
  </si>
  <si>
    <t xml:space="preserve">El Pla de Camins de Manresa quedarà englobat amb el nou POUM a través de la redacció d’un Pla Especial de Camins que considerarà els camins rurals principals com a claus de sistemes. 
Aquest pla ha de definir els aspectes constructius i seccions i també identificar la xarxa secundària. 
L’acció passa per que es tinguin en compte en el pla especial els aspectes de gestió i manteniment de la xarxa relacionats amb l’extinció dels incendis forestals. Caldrà recollir les qüestions relacionades amb accessibilitat i problemàtiques de gestió que existeixen en alguns dels camins rurals, segons es coneix al Servei d’Emergències i Protecció Civil. Alhora, caldrà considerar el pla de prevenció d’incendis i els plans i programes que interactuaran amb aquest pla com són les actuacions de desenvolupament de l’Anella Verda i el Pla Director del Periurbà. 
</t>
  </si>
  <si>
    <t>Servei de Medi Ambient i Sostenibilitat. Servei d'Emergències i Protecció Civil. Oficina Municipal del POUM</t>
  </si>
  <si>
    <t>Propietaris Forestals. Serveis d'Extinció d'Incendis de Diputació de Barcelona. Responsables i tècnics de l'oficina del POUM en relació al desenvolupament de plans especials. Tècncis de protecció civil pel que fa a la implantació de l'INFOCAT i tècnics del projecte de l'Anella Verda.</t>
  </si>
  <si>
    <t>Reforç i millora de les infraestructures de defensa als incendis forestals del municipi</t>
  </si>
  <si>
    <t>Tenir tots els camins forestals adaptats i condicionats per tal de poder defensar el no urbanitzable davant els incendis forestals.</t>
  </si>
  <si>
    <t>Having all forest paths adapted and conditioned to defend nom-buildable land from forest fires</t>
  </si>
  <si>
    <t>MIg</t>
  </si>
  <si>
    <t>Pla de Precenció d'Incendis Forestals del municipi de Manresa.</t>
  </si>
  <si>
    <t xml:space="preserve">Creació d’un registre de propietaris forestals </t>
  </si>
  <si>
    <t>Creation of a register of forest landowners</t>
  </si>
  <si>
    <t xml:space="preserve">Es crearà una base dades municipal amb la informació associada a tots els propietaris forestals del terme municipal. Aquesta base de dades ha d’incloure, principalment:
a) dades de la propietat
b) superfície (ha) forestal del propietari
c) delimitació en capa SIG de la propietat
d) caracterització de la massa, rodal o superfície associada per propietari
e) definició si existeix algun instrument d’ordenació forestal (IOF) i quin és el seu estat (revisió, acabament, etc....)
f) identificació dels camins rurals de la propietat amb vinculació amb el Pla Especial de Camins i el Pla de Prevenció d’Incendis i identificació de punts crítics associats a la defensa davant possibles incendis forestals. També identificació de la interacció amb el Projecte d’Anella Verda, si es dóna el cas. 
g) presència o no d’arbres i arbredes d’Interès Municipal
h) determinació de mesures de prevenció d’incendis forestals realitzades a la finca o mesures o actuacions de gestió forestal. 
</t>
  </si>
  <si>
    <t xml:space="preserve">Unitat de Medi Ambient i Canvi climàtic. </t>
  </si>
  <si>
    <t xml:space="preserve">Servei Emergències i Protecció Civil, Tènic Anella Verda i Tècnic Oficina POUM. Propietaris Forestals. ADF del Bages. </t>
  </si>
  <si>
    <t>Diposar d'informació per poder impulsar des de l'ajuntament actuacions de gestió forestal sostenible en sòl privat, reduint risc d'incendi i garantint la   biodiversitat del no urbanitzable.</t>
  </si>
  <si>
    <t>Existència del registre de propietaris forestals. Augment de les actacuions de gestió i millora forestal en el sòl forestal no urbanitzable.</t>
  </si>
  <si>
    <t>Existence of the forest owners Register. Increase of enhancement and management actions on forest in non-buildable land</t>
  </si>
  <si>
    <t>Projecte Anella Verda. Pla Especial de Camins. Pla Especial de Protecció d'Arbres i Arberedes d'Interès Municipal de Manresa. INFOCAT. Pla de Prevenció d'Incendis. Banc de Terres. POUM.</t>
  </si>
  <si>
    <t>Actualització, promoció i execució de mesures de prevenció d’incendis forestals en el sòl no urbanitzable .</t>
  </si>
  <si>
    <t>Updating, promotion and execution of forest fire prevention actions in non-buildable territory.</t>
  </si>
  <si>
    <t xml:space="preserve">Aquesta acció depèn directament de la creació del registre de propietaris forestals que es defineix a l’acció 10. Per tant, cal considerar que per dur a terme aquesta acció cal disposar d’informació prèvia des propietaris forestals.
L’acció passa per promoure des del consistori el lideratge de les actuacions de gestió forestal sostenible, encarades a reduir i prevenir els incendis forestals, que s’estan duent a terme des del sector privat. També incloure en aquestes actuacions àmbits de titularitat pública - privada com podrien ser el Parc de l’Agulla. 
Es tracta de que un tècnic municipal assessori i gestioni la sol•licitud d’ajuts per poder realitzar actuacions de defensa i millora forestal. Alhora proposar anualment actuacions que quedin fora de les convocatòries de la Generalitat de Catalunya, per tal de que es puguin executar directament des de l’ajuntament, en base a les reserves pressupostàries de que es disposi. 
L’acció també proposa que hi hagi un assessorament tècnic alhora de dur a terme les actuacions (incloses les que estan relacionades amb la gestió de la xarxa de camins que també s’inclouen en aquesta acció). 
</t>
  </si>
  <si>
    <t>Unitat de Medi Ambient i Canvi climàtic.</t>
  </si>
  <si>
    <t>Augment de la biodivesitat. Augment de la capacitat de reducció d'emissions. Augment de la infiltració i capacitat per retenir aigua</t>
  </si>
  <si>
    <t>Reducció i/o extinció de superfície forestal cremada en episodis d'incendis0</t>
  </si>
  <si>
    <t>Reduction and/or extintion of forest area being burnt on forest fire episodes</t>
  </si>
  <si>
    <t>Anàlisi, diagnosi i propostes de millora en els consums  d'aigua d’equipaments municipals.</t>
  </si>
  <si>
    <t>Analysis, diagnose and proposals of enhancement in water consumption of municipal buildings</t>
  </si>
  <si>
    <t xml:space="preserve">Segons els anàlisi del PAESC en la distribució i cost  dels consums d’aigua des de l’any 2012 fins al 2015 (despesa per preu de cost en €) el consistori té una despesa més gran en equipaments que en parcs i jardins (trobant-se en proporcions del 60% en front el 40%) pel que fa a l’abastament d’aigua.  
Alhora, la manca d’auditories de despesa d’aigua o l’estudi de l’anàlisi de detall de tots els equipaments impossibilita aplicar mesures de reducció de despesa d’aigua per usos en equipaments públics. 
L’acció passa per elaborar un estudi específic que inclogui:
a) recopilació de consums d’aigua per any i comptadors en tots els equipaments municipal
b) elaborar una diagnosi completa de consums per equipaments en funció d’usos i capacitat d’acollida identificant una previsió per prioritzar actuacions de millora.
c) establir mesures correctores planificades i pressupostades per cada equipament
</t>
  </si>
  <si>
    <t>Servei de Medi Ambient i Sostenibilitat (Xarxes i Eficiència Energètica).</t>
  </si>
  <si>
    <t>Aigües de Manresa,  Gestors dels equipaments municipals (empreses de manteniment i explotació a través de les concessions). Usuaris en general.</t>
  </si>
  <si>
    <t>Major durada de l'estiatge de rius i rieres</t>
  </si>
  <si>
    <t>Reducció de la despesa municipal anual del consistori per consums d'aigua.</t>
  </si>
  <si>
    <t>Reducció de consum d'aigua del global del consistori en l'apartat d'equipaments.</t>
  </si>
  <si>
    <t>Reduction of water consumption in global for the municipality equipments</t>
  </si>
  <si>
    <t>Equipaments</t>
  </si>
  <si>
    <t>Pla Director d'Abastament d'Aigua Potable.  Pla Director d'Equipaments (si es redacta com actuació específica del POUM en fase d'aprovació definitiva).</t>
  </si>
  <si>
    <t>Estudi de viabilitat del sistema d’abastament alternatiu a l’alimentació per part de la sèquia del Llobregat.</t>
  </si>
  <si>
    <t xml:space="preserve">Viability study of an alternative system to water supplying from Llobregat Channel </t>
  </si>
  <si>
    <t xml:space="preserve">Tot el subministrament d’aigua a la ciutat prové única i exclusivament per l’aigua superficial provinent de la conca del Llobregat (embassament la Baells) a través de la concessió històrica de la Sèquia de Manresa. 
Està previst que amb el canvi climàtic les reserves dels embassaments disminueixin i caldrà disposar d’un sistema alternatiu que no depengui dels cabals superficials. 
És per aquest motiu que l’acció proposa que es redacta un estudi de viabilitat a sistemes alternatius d’alimentació per abastament que no siguin els actuals (aqüífers, dipòsits de pluvials, re aprofitament de la planta embotelladora, etc.......) i que puguin garantir l’abastament d’aigua potable per la ciutat a llarg termini;  podent ser sistemes complementaris a l’actual.
</t>
  </si>
  <si>
    <t>Aigües de Manresa SA.</t>
  </si>
  <si>
    <t>Disponibilitat d'un sistema alternatiu a l'actual per l'abastament d'aigua potable al municipi.</t>
  </si>
  <si>
    <t>Availability of an alternative system to the current freshwater system in the municipality</t>
  </si>
  <si>
    <t>POUM. Pla d'Abastament d'Aigua Potable.</t>
  </si>
  <si>
    <t>Optimitzar manteniment de fonts, brolladors i estanys artificials.</t>
  </si>
  <si>
    <t>Optimizing sources, fountains and ponds management</t>
  </si>
  <si>
    <t xml:space="preserve">L’acció passa per establir un pla de manteniment específic anual de les fonts (8 comptabilitzades), brolladors i estanys artificials (sense incloure el del Parc de l’Agulla) per tal de que es pugui reduir els consums d’aigua potable d’aquests elements. 
Alhora,  també cal preveure poder regular el seu funcionament en moments de sequera o estiatge.  
L’acció planteja destinar una partida específica de 2.000 euros/any durant un període de 5 anys per poder adequar aquests dispositius per tal de que tinguin eficiència en l’ús del vector aigua. 
</t>
  </si>
  <si>
    <t>Reducció de despesa en comsums d'aiguaen el consistori</t>
  </si>
  <si>
    <t>Reducció dels consums en aquests equipaments de m3/any d'aigua</t>
  </si>
  <si>
    <t>Reduction of water consumption in these equipments (m3/year/water)</t>
  </si>
  <si>
    <t>Pla Director d'Abastament d'Aigua Potable. POUM.</t>
  </si>
  <si>
    <t>Definició de Campanya de comunicació ambiental per l’eficiència en el recurs aigua.</t>
  </si>
  <si>
    <t>Municipal communication campaign to enhance efficiency in water consumption</t>
  </si>
  <si>
    <t xml:space="preserve">L’acció planteja definir (redactar) una campanya específica per millorar l’eficiència en el consum del recurs aigua, adreçada a població estudiant i a llars (població resident). 
Caldrà definir:
- Públic objectiu (quantificar-lo i tipificar-lo)
- Definició i pressupost de les actuacions associades a la campanya, considerant aspectes com previsió de disseny i edició de materials de difusió i materials directament relacionats amb les actuacions (per exemple, repartiment de difusors d’aixetes en alguns barris o centres d’educació primària o secundària). També es consideraran sistemes de comunicació de conscienciació directes o indirectes (xerrades, punts d’informació, campanyes on line....). 
- La campanya ha d’incloure una proposta tècnica per ser aplicada en llars possibles descomptes en els rebuts de l’aigua com a sistema de bonificació per reducció de  consums. 
</t>
  </si>
  <si>
    <t>Aigües Manresa, Comunitat Educativa, Consells de Participació Ciutadana.</t>
  </si>
  <si>
    <t>Reducció dels consums anuals d'abastament d'aigua en llars i alguns equipaments públics</t>
  </si>
  <si>
    <t>Reduction of anual water consumption in homes and some public equipments</t>
  </si>
  <si>
    <t>Educació</t>
  </si>
  <si>
    <t>Pla Director d'Abastament d'Aigua Potable. Procés de participació de consells municipal.</t>
  </si>
  <si>
    <t>Adaptació del Pla d’Abastament d’Aigua Potable en base al POUM</t>
  </si>
  <si>
    <t>Adaptation of the Freshwater Supplying Plan in relation to the POUM</t>
  </si>
  <si>
    <t xml:space="preserve">Aigües de Manresa SA, en el marc d’elaboració dels treballs de redacció del POUM de Manresa va redactar l’Informe de les actuacions d’aigua potable per a la redacció del Pla d’Ordenació Urbanística Municipal de Manresa (2013). Algunes d’aquestes actuacions estan en fase d’execució.
Per altra banda el POUM determina que cal disposar del Pla Director del Servei d’Abastament municipal. Aquest document és una eina essencial per garantir el correcte desenvolupament tècnic i econòmic de les xarxes d’abastament municipal. 
Aquest Pla ha de contenir, com a mínim, la descripció de les infraestructures existents, la diagnosi de l’estat actual del servei d’abastament i de la demanda futura, una proposta d’actuacions que s’han de realitzar (infraestructures, control de consums, sectorització, etc.) per a la millora de l’eficiència del servei i el calendari d’aplicació previst, un estudi de costos del servei i de noves inversions, i una proposta d’estructura tarifaria per a l’autofinançament del cost del servei.
L’acció planteja que es faci un seguiment tècnic perquè s’elabori aquest document i sobretot perquè aquest s’executi, una vegada es comenci a desenvolupar el POUM i s’aprovi de manera definitiva. 
</t>
  </si>
  <si>
    <t>Oficina del POUM.</t>
  </si>
  <si>
    <t xml:space="preserve">Aigües Manresa SA, Oficina del POUM. </t>
  </si>
  <si>
    <t>Incorporació del Pla d'abastament en el document de l'aprovació definitiva del POUM</t>
  </si>
  <si>
    <t>Incorporation of Freshwater Supplying Plan in the final approval POUM documents</t>
  </si>
  <si>
    <t>Aplicació actuacions reducció risc inundabilitat segons POUM.</t>
  </si>
  <si>
    <t>Application of Flood Risk reduction actions in relation the POUM</t>
  </si>
  <si>
    <t xml:space="preserve">El POUM inclou un estudi d’inundabilitat de detall Anàlisi de punts crítics hidràulics (juliol 2014) dels àmbits més afectats pel risc d’inundació: Nou pont prolongació Ctra. Cardona, pont del Congost, polígon del Passeig del Riu, edificis d’antigues fàbriques al costat del riu Cardener, els Comtals i el Xup.
 En aquest document es proposen un seguit d’actuacions encaminades a intentar solucionar o reduir el risc d’inundació.
L’acció passa perquè es faci un seguiment tècnic per tal de que es duguin a terme les actuacions recollides per solucionar i minimitzar aquest risc d’inundacions. 
</t>
  </si>
  <si>
    <t>Servei d'Urbanisme.</t>
  </si>
  <si>
    <t>Agència Catalana de l'aigua, Oficina del POUM, Els agents immobiliaris que desenvolupin sectors del POUM.</t>
  </si>
  <si>
    <t>Execució de les actuacions que preveu el POUM</t>
  </si>
  <si>
    <t>Implementation of actions derived from POUM</t>
  </si>
  <si>
    <t>POUM, Inuncat, Plans i projectes de rehabilitatació de barris.</t>
  </si>
  <si>
    <t>Redacció Pla de Viabilitat al sector industrial davant el Canvi Climàtic</t>
  </si>
  <si>
    <t>Writing of a Viability Plan for industrial sector in relation to Climate Change</t>
  </si>
  <si>
    <t xml:space="preserve">Atenent a les necessitats de subministrament de serveis (connexió a xarxa elèctrica principalment), a la d’aigua potable, connexió de gas natural, etc..... cal establir un pla de viabilitat. 
Per tant es planteja la redacció d’aquest document tècnic, en forma de pla-
Aquest document ha de permetre garantir el subministrament de serveis en episodis puntuals o períodes curts de manca de subministrament a causa dels efectes ocasionats (possiblement) per inclemències associades al que pot suposar l’avanç del canvi climàtic en el sector industrial de Manresa i que van més enllà dels plans d’emergències actuals o els que ja descriuen els instruments de planificació i gestió d’emergències com el transcat (per exemple). 
</t>
  </si>
  <si>
    <t>Servei de Projectes Urbans i Infraestructures Territorials (projectes)</t>
  </si>
  <si>
    <t>Sector Industrial de Manresa potencialment afectat. Serveis d'Emergència i Protecció Civil.</t>
  </si>
  <si>
    <t>Reducció del número d'empreses vulnerables a possibles efectes front el canvi climàtic</t>
  </si>
  <si>
    <t>Reduction of the number of companies which are vulnerable to possible effects of climate change</t>
  </si>
  <si>
    <t>DUPROCIM i POUM.</t>
  </si>
  <si>
    <t xml:space="preserve">Integració del PAESC al Pla de Govern (2016-2019) </t>
  </si>
  <si>
    <t>Integration of PAESC in the Government Plan (2016-2019)</t>
  </si>
  <si>
    <t xml:space="preserve">Durant el 2016 s’ha elaborat el Pla de Govern 2016-2019 que ha permès realitzar un procés participatiu ample al municipi. Un dels eixos (5) Espai Urbà, mobilitat i ciutat sostenible planteja diferents actuacions que interaccionen amb algunes de les accions que defineix el PAESC. 
Cal considerar que aquest document parla del PAES i no del present PAESC.
L’acció planteja que s’adapti aquest document del Programa Final del Pla de Govern (2016-2019) amb el document de PAESC, en especial al seu apartat 5, per tal de que els dos documents es recolzin mútuament. 
</t>
  </si>
  <si>
    <t>Equip Pla de Govern del consistori i Unitat de Medi Ambient i Canvi Climàtic</t>
  </si>
  <si>
    <t>Tot el consitori de Manresa</t>
  </si>
  <si>
    <t>Número d'accions del PAESC dutes a terme dins del Pla de Govern (2016-2019)</t>
  </si>
  <si>
    <t>Number of PAESC actions implemented within the Government Plan (2016-2019)</t>
  </si>
  <si>
    <t>PAESC i POUM.</t>
  </si>
  <si>
    <t>Adaptació del Consell de Salut.</t>
  </si>
  <si>
    <t>Creation of a Health Council</t>
  </si>
  <si>
    <t xml:space="preserve">Manresa compta amb un consell sectorial específic de salut que funciona com a òrgan de participació canalitzador de les iniciatives i inquietuds ciutadanes relacionades amb temes concrets d’interès per a la ciutat. 
Es proposa que es realitzi una assistència tècnica per part de la Unitat de Medi Ambient i Canvi Climàtic per tal de que es tinguin en consideració els aspectes i accions que defineix el PAESC en quant al vector salut i la seva relació davant el fenomen del canvi climàtic. 
L’acció proposa el disseny i material informatiu gràfic i virtual per tal de poder disposar d’un mínim de contingut adreçat a tots els membres del consell que caldria que es renovés cada 5 anys. (Díptic)
</t>
  </si>
  <si>
    <t>Consell Municipal de Salut</t>
  </si>
  <si>
    <t>Tots els membres del consell de salut</t>
  </si>
  <si>
    <t>Aparició de noves malaties</t>
  </si>
  <si>
    <t>Augment de les al·lèrgies</t>
  </si>
  <si>
    <t>Reducció de la despesa municipal en aspectes relacionats amb la salut. Millorar el coneixement i divulgació dels efectes del canvi climàtic i la seva previsió davant els aspectes relacionats directament amb la salut</t>
  </si>
  <si>
    <t>Reducció des casos i incidències/any sobre la salut de la població relacionats amb el canvi climàtic. Reducció de les  incidències en temps.</t>
  </si>
  <si>
    <t>Reduction of cases and incidents/year on public health related to climate change. Reduction of incidents along time</t>
  </si>
  <si>
    <t>Pla de Salut 2017</t>
  </si>
  <si>
    <t xml:space="preserve">Adaptació de l’aplicatiu ViuManresa per avisos en casos d’emergències amb campanya de promoció </t>
  </si>
  <si>
    <t>Adaptation of ViuManresa app for emergency cases with a promotion campaign</t>
  </si>
  <si>
    <t xml:space="preserve">L’Ajuntament de Manresa disposa d’un aplicatiu mòbil gratuït que permet realitzar pagaments, consultar informació de la ciutat diversa i sobretot permet rebre avisos personalitzats. Es tracta de la App anomenada ViuManresa. 
L’acció passa per tal de poder ampliar els serveis que ofereix ara aquest aplicatiu i incorporar-hi un apartat específic d’avisos per emergències relacionades amb el clima i possibles efectes associats al fenomen del canvi climàtic.  D’aquesta manera els usuaris estarien informats de manera directa de l’activació de diferents plans i les mesures a adoptar.  
Aquesta adaptació hauria d’anar dirigida i coordinada a través del Servei d’Emergències i Protecció Civil que és qui gestiona l’activació de plans i alarmes en matèria de riscos ambientals. També s’hauria de considerar el departament de Salut. 
Per altra banda, es proposa que es realitzi una campanya informativa associada també a aquest canvi de l’existència i ús de l’aplicació en el context de la població de Manresa L’objectiu passaria per augmentar el número d’usuaris actuals. 
</t>
  </si>
  <si>
    <t>Tècnics d'alcaldia i comunicació</t>
  </si>
  <si>
    <t>Població en general, departament de comunicació i tècnics de protecció civil.</t>
  </si>
  <si>
    <t>Reducció de la mobilització d'agents i mitjans dels serveis d'emergències i protecció civil.</t>
  </si>
  <si>
    <t>Reducció de la població afectada davant d'episodis d'emergències.</t>
  </si>
  <si>
    <t>Reduction of population affected by emergency episodes</t>
  </si>
  <si>
    <t>DUPROCIM i tots els Plans d'Emergències destacant INFOCAT i INUNCAT. Pla de Salut.</t>
  </si>
  <si>
    <t xml:space="preserve">Redacció del DUPROCIM </t>
  </si>
  <si>
    <t>Writing of DUPROCIM</t>
  </si>
  <si>
    <t xml:space="preserve">L’Ajuntament de Manresa té previst que durant el 2017 es redacti el document DUPROCIM. Es tracta d’un document únic de protecció civil municipal que inclourà tots els plans en que Manresa està obligada a tenir (Procicats, PAMs, etc....). 
Aquesta redacció suposarà actualitzar tots els plans i la informació associada pel que fa als agents implicats i ha de poder agilitzar tots els protocols i actuacions previstos. 
L’acció proposa que es redacti de manera immediata aquest instrument o que se’n pugui donar prioritat per tal de que se’n pugui disposar de manera immediata. 
</t>
  </si>
  <si>
    <t>Emergències i Protecció Civil</t>
  </si>
  <si>
    <t>Integral perquè engloba tots els agents implicats en tots els plans d'emergència municipals.</t>
  </si>
  <si>
    <t>Eficiència i rapidesa en la gestió i planificació dels riscos</t>
  </si>
  <si>
    <t>Presència del document del DUPROCIM.</t>
  </si>
  <si>
    <t xml:space="preserve">Presence of DUPROCIM document. </t>
  </si>
  <si>
    <t>Tots els associats als plans d'emergències existents i als protocols que quedaran unificats en un únic document. POUM.</t>
  </si>
  <si>
    <t>Definició de les tasques i dotació dels recursos necessaris del departament de protecció civil per la seva adaptació davant les noves necessitats del Canvi Climàtic.</t>
  </si>
  <si>
    <t>Definition of tasks and necessary financial resources for the Civil Protection Department in order to adapt to new needs derived from Climate Change</t>
  </si>
  <si>
    <t xml:space="preserve">Atenent a la vulnerabilitat que presenta el municipi amb aspectes associats directament amb el canvi climàtic, com són els incendis i els possibles augments d’episodis d’onades de calor i  fred, es considera que caldria estudiar la definició de tasques assignades actualment al Departament  d’Emergències i Protecció Civil en base a les capacitats humanes i de recursos fer front a les noves necessitats que es plantegen. 
L’acció proposa que es faci aquest estudi intern i alhora que es plantegi un reforç de recursos humans, si més no, en els primers anys d’aplicació del PAESC i per reforçar la redacció del DUPROCIM i la resta d’accions del PAESC que depenen d’aquest departament. 
Es proposa reservar una partida per disposar d’un tècnic a mitja jornada durant un període màxim de 3 anys. 
</t>
  </si>
  <si>
    <t>Emergències i protecció civil i Recursos Humans de l'ajuntament</t>
  </si>
  <si>
    <t>Augment de mitjans tècnics i físics del Departament de protecció civil i emergèrncies.</t>
  </si>
  <si>
    <t>Increase on technical and physical tools of Emergency and Civil Protection Department</t>
  </si>
  <si>
    <t>DUPROCIM, POUM</t>
  </si>
  <si>
    <t>Revisió i actualització programa Gent Gran de Manresa en el context del Canvi Climàtic</t>
  </si>
  <si>
    <t>Review and Update of Manresa Old People Programme in the context of the climate change</t>
  </si>
  <si>
    <t xml:space="preserve">El programa de Gent gran està directament vinculat a la realitat de la gent gran de la ciutat i informa i proposa les accions municipals que s'hagin d'emprendre en cada cas. Atenent que un dels col•lectius vulnerables davant els possibles efectes del canvi climàtic és el de la gent gran, es creu necessari que en aquest programa s’integrin actuacions i programes relacionats amb poder fer front a les amenaces que aquest fenomen comporta. 
En aquesta acció també s’incorpora la realització d’una campanya informativa dins de les activitats que promou el programa fent difusió:
- El fenomen del canvi climàtic i què pot comportar amb el dia a dia del col•lectiu de la gent gran.
- El PAESC i la seva execució dins del Pla de Govern amb explicació de les accions relacionades amb el col•lectiu de la gent gran
- Informació sobre els recursos que disposa el consistori per fer front al canvi climàtic
</t>
  </si>
  <si>
    <t>Unitat de Programes del Servei de Serveis Socials, Sanitat i programes de l'Ajuntament.</t>
  </si>
  <si>
    <t>Consell Municipal de la Gent Gran.</t>
  </si>
  <si>
    <t>Consienciació de la població i reducció dels efectes del canvi climàtic davant un col·lectiu molt vulnerable.</t>
  </si>
  <si>
    <t>Augment de l'esperança de vida en horitzó 2017-2030 del col·lectiu de la gent gran</t>
  </si>
  <si>
    <t>Increase on elderly  life hope in horizon 2017-2030</t>
  </si>
  <si>
    <t>Pla de Salut 2016-2019, Programa Activa't i Programa de la Gent Gran</t>
  </si>
  <si>
    <t>Incloure protocols CC al programa Activa’t (Fundació sociosanitària)</t>
  </si>
  <si>
    <t>Inclusion of Climate Change protocols in the Active your Self Programme (Socio-Health Foundation)</t>
  </si>
  <si>
    <t xml:space="preserve">El programa Activa’t de la Fundació Sociosanitària de Manresa es base en la divulgació i posada en pràctica perquè les persones amb edat avançada tinguin un grau d’envelliment òptim.
L’acció planteja que dins d’aquest programa s’inclogui i es desenvolupi un bloc informatiu que treballi el tema del canvi climàtic davant el col•lectiu de la gent gran. Caldrà que un tècnic de salut realitzi el traspàs d’aquesta informació amb un suport per part dels responsables que desenvolupin el PAESC. 
Els ens implicats són els responsables del programa Activa’t de la Fundació Sociosanitària, els tècnics de salut i els responsables que treballaran pel desenvolupament i coordinació del PAESC (hauran de poder traslladar l’execució i previsió de realització de les accions).
El paper de l’ajuntament passa en poder fer una assistència tècnica per dotar de continguts el nou apartat del programa (definició de nous protocols, mesures addicionals, etc...). 
El paper de la Fundació ha de ser poder posar en funcionament el nou apartat i fer-ne difusió i els tècnics vetllar per tal de que es posi en funcionament de manera correcta. 
</t>
  </si>
  <si>
    <t>Fundació Sociosanitària de Manresa</t>
  </si>
  <si>
    <t xml:space="preserve">Fundació sociosanitària de Manresa. Consell de Gent Gran. </t>
  </si>
  <si>
    <t>Número de protocols relacionats amb el Canvi Climàtic dins del Programa Activa't</t>
  </si>
  <si>
    <t>Number of protocols related to Climate Change inside Programme Activa’t</t>
  </si>
  <si>
    <t>Pla de Salut 2016-2019, Programa Activa't i Programa de la Gent Gran.</t>
  </si>
  <si>
    <t xml:space="preserve">Actualització anual dels protocols onada de calor i fred existents </t>
  </si>
  <si>
    <t>Annual Update of existing Heat Wave Protocols and extension with new protocols derived from Climate Change threats</t>
  </si>
  <si>
    <t xml:space="preserve">Tot i que la ciutat disposa de protocols d’actuació davant els fenòmens d’onades de calor i fres, aquests no es troben actualitzats pel que fa a ens i persones responsables. 
L’acció es centra en que es faci una actualització dels dos protocols ja existents (fred i calor) en base a la realitat actual i que es considerin en els protocols les demandes del consell de la gent gran i la possible interacció amb les accions que resultin de la posada en funcionament del Pla de Govern (2016-2019). 
</t>
  </si>
  <si>
    <t>Sanitat i Emergències i Protecció Civil</t>
  </si>
  <si>
    <t>Tècnics del Departament de Salut i del Departament d'Emergències i Protecció Civil.</t>
  </si>
  <si>
    <t>Disminució del grau d'assistència sanitària associat als protocols.</t>
  </si>
  <si>
    <t>Reducció del número d'intervercions associades als protocols en epidodis d'onada de calor i de fred.</t>
  </si>
  <si>
    <t>Reduction of interventions related to protocols in extreme heat or cold episodes</t>
  </si>
  <si>
    <t>Pla de Salut 2017, Programa Activa't i Programa de la Gent Gran i DUPROCIM</t>
  </si>
  <si>
    <t>Elaboració protocols de salut pública relacionats amb plagues i similars causats pels efectes del Canvi Climàtic</t>
  </si>
  <si>
    <t xml:space="preserve">Writing of public health protocols related to plagues and illnesses caused by the effects of climate change </t>
  </si>
  <si>
    <t xml:space="preserve">L’acció passa per ampliar els protocols relacionats amb possibles efectes davant el canvi climàtic. En aquest cas s’elaborarà un nou protocol relacionat amb:
- afeccions no convencionals (mosquit tigre, vespa asiàtica, atacs de processionària del pi,.)
- al•lèrgies
- malalties no convencionals (malària, Febre de Chikungunya (transmesa per alguns casos de mosquit tigre), l’encefalitis de les paparres i la leishmaniosis).  
La informació necessària per poder definir els protocols vindrà donada, entre d’altres, per les dades que s’obtinguin del registre de dades que preveu l’acció 29.
</t>
  </si>
  <si>
    <t xml:space="preserve">Disminució del grau d'assistència sanitària associat als protocols </t>
  </si>
  <si>
    <t>Presència dels protocols i reducció d'assistències relacionades amb palgues i similars en relació al canvi climàtic.</t>
  </si>
  <si>
    <t>Presence of protocols and reduction of assistances related to plagues and similar caused by climate change</t>
  </si>
  <si>
    <t>Pla de Saut 2017.</t>
  </si>
  <si>
    <t xml:space="preserve">Digitalització i creació d’una base de dades de punts crítics de proliferació de patògens. </t>
  </si>
  <si>
    <t>Digitalization and creation of a data base about critical points for proliferation of pathogens.</t>
  </si>
  <si>
    <t xml:space="preserve">Es crearà una base de dades que reculli informació associada als punts que es detecti la presència de patògens. Ela base de dades s’estructurà per punts de trobada de patògens
- Punt de trobada del patogen. Coordenades UTM i descripció de la seva localització
- Tipus de patogen. Amb especial atenció al  mosquit tigre (Aedes albopictus) ja present a la ciutat, paparres, i altres patògens segons es detecti.
- Tipus de lloc de trobada del patogen. (Per exemple, un embornal en el cas del mosquit tigre).
- Sistema de tractament existent (tipus, quantitats....)
- Afectacions associades derivades del patogen
Cada any es digitalitzaran les dades obtingues per mitjà de la creació d’un SIG en el context de l’àmbit ciutat 
Aquesta base de dades serà oberta i es podrà actualitzar cada any i podrà ser consultable pels serveis de manteniment de parcs i jardins i pel servei de manteniment d’embornals i infraestructures de la xarxa d’abastament d’aigua del municipi. 
Al cap de dos anys d’elaborar la base de dades es realitzarà una diagnosi per avaluar l’evolució de l’aparició dels patògens i determinar possibles mesures correctores. 
</t>
  </si>
  <si>
    <t>Sanitat</t>
  </si>
  <si>
    <t>Tècnics del Departament de Salut i de Manteniment.</t>
  </si>
  <si>
    <t>Augment de la capacitat de control per la radicació i control dels patògens</t>
  </si>
  <si>
    <t>Reducció de població afectada davant patògens, com per exemple, el mosquit tigre.</t>
  </si>
  <si>
    <t>Reduction of population affected by pathogens, such as tiger mosquito</t>
  </si>
  <si>
    <t>Pla de Salut 2017.</t>
  </si>
  <si>
    <t>Creació d’un registre (base de dades d’al·lèrgies i malalties vinculades al Canvi Climàtic)</t>
  </si>
  <si>
    <t>Creation of a register (data base for allergies and illnesses related to climate change)</t>
  </si>
  <si>
    <t xml:space="preserve">Actualment el servei de sanitat de l’ajuntament de Manresa no disposa de cap registre (format base de dades o similars) relacionat amb l’ocurrència i naturalesa dels casos d’al•lèrgies detectats a la ciutat i de malalties relacionades amb el canvi climàtic (malària, febre de Chikunguny, l’encefalitis de les paparres i la leishmaniosis, entre altres. 
Aquesta situació suposa no disposar d’informació prèvia per poder afrontar respostes i aplicacions de protocols per frenar-ne els efectes. Es realitzarà una base de dades amb manteniment anual que reculli els episodis registrats en els CAPS i hospitals i centres d’assistència de la ciutat. La informació serà gestionada per part dels tècnics de sanitat de l’ajuntament de Manresa i es realitzarà un informe resum anual. 
L’anàlisi de les dades ha de permetre millorar i modificar els protocols que estableix l’acció 27.
</t>
  </si>
  <si>
    <t>Tècnics del Departament de Salut, CAPS, Hospital, centres assistencials de competència de la Generalitat.</t>
  </si>
  <si>
    <t>Millora de les dades tècniques en l'elaboració de protocols de salut per fer front al canvi climàtic</t>
  </si>
  <si>
    <t>Reducció de població afectada davant malalties relacionades amb el canvi climàtic. Reducció del temps de tractament i de despesa.</t>
  </si>
  <si>
    <t>Reduction of population affected by illnesses related to climate change. Reduction of waiting time and expense.</t>
  </si>
  <si>
    <t>Pla de Salut 2016-2019.</t>
  </si>
  <si>
    <t>Incorporació al PLA de SALUT dels aspectes relacionats amb el Canvi Climàtic que afecten a la salut pública.</t>
  </si>
  <si>
    <t>Incorporation in the Health Plan of different elements related to effects of climate change on public health</t>
  </si>
  <si>
    <t xml:space="preserve">A l’any 2015 es va donar finalització al pla de salut vigent i s’ha començat a redactar un nou document que tindrà una vigència fins al 2019. És obvi que aquest document requereix de la incorporació dels aspectes de gestió i previsió del que comportarà (a mig termini) el canvi climàtic a Manresa.
L’acció estableix que quedi incorporat en aquest pla:
- Les revisions i actualitzacions que resultin del Programa de la Gent Gran de Manresa
- Els protocols d’onada de calor i fred que preveu el PAESC en quant a aplicació i estudi de la seva idoneïtat amb proposta de mesures.
- Els protocols que determina el PAESC en base a plagues i patògens
- Mesures correctores i preventives per fer front a les noves malalties i afectacions relacionades amb el canvi de les condicions ambientals.
- Considerar l’anàlisi i seguiment de les bases de dades de punts de proliferació de patògens i els registres de malalties  i al•lèrgies relacionades amb el Canvi Climàtic. 
</t>
  </si>
  <si>
    <t>Departament de Salut</t>
  </si>
  <si>
    <t>Tècnics del Departament de Salut, CAPS, Hospital, centres assistencials de competència de la Generalitat i Tècnics de la Unitat de Medi Ambient i Canvi Climàtic</t>
  </si>
  <si>
    <t>Número accions del Pla de Salut 2017 relacionades amb l'adaptació al canvi climàtic.</t>
  </si>
  <si>
    <t>Number of actions of Health Plan 2017 related to climate change adaptation</t>
  </si>
  <si>
    <t>Pla de Salut 2016-2019 i DUPROCIM</t>
  </si>
  <si>
    <t>Establir sistema seguiment avisos/alertes ozo troposfèric i al·lèrgens.</t>
  </si>
  <si>
    <t>Establishment of an alert system for tropospheric ozone and allergens</t>
  </si>
  <si>
    <t xml:space="preserve">L’acció passa per establir un sistema de seguiment (control mensual) dels valors de concentració d’ozó troposfèric en el terme de Manresa. Aquest seguiment ha de permetre canalitzar episodis d’alerta per poder activar els corresponents protocols d’actuació i canalitzar les actuacions necessàries per part dels mitjans i serveis de protecció civil.  
Els agents implicats seran els tècnics del departament de la unitat de canvi climàtic i el Servei de Vigilància i Control de l'Aire de la Direcció General de Qualitat Ambiental que és qui canalitzarà les dades cap a l’ajuntament. 
El paper de l’ajuntament haurà de ser el de realitzar els tràmits administratius necessaris per poder obtenir les dades i poder-les analitzar i canalitzar. En quant a la Direcció General de Qualitat Ambiental, aquesta realitzarà un paper d’informador. 
</t>
  </si>
  <si>
    <t>Unitat de Medi Ambient i Canvi Climàtic</t>
  </si>
  <si>
    <t>Direcció General de Qualitat Ambiental i tècnics de la unitat de medi ambient i Canvi Climàtic.</t>
  </si>
  <si>
    <t>Millora dels protocols i reducció d'efectes sobre la salut relacionats amb el canvi climàtic.</t>
  </si>
  <si>
    <t>Recull de la informació relacionada amb alertes i avisos per part del consistori</t>
  </si>
  <si>
    <t xml:space="preserve">Report of information related on municipality alerts and advices </t>
  </si>
  <si>
    <t>Qualitat de l'aire</t>
  </si>
  <si>
    <t>Creació de l’oficina del Canvi Climàtic de Manresa.</t>
  </si>
  <si>
    <t>Creation of the Climate Change Office of Manresa</t>
  </si>
  <si>
    <t xml:space="preserve">La creació de l’oficina de canvi climàtic és un dels propòsits que es vol desenvolupar en el marc del programa de govern (2016-2019). 
Aquest nou ens ha de permetre desenvolupar el document del PAESC i poder assumir la responsabilitat de les actuacions del PAESC que s’han assignat a la unitat de medi ambient i canvi climàtic, atenent que la creació de l’oficina portarà associada la creació de nous perfils tècnics que puguin desenvolupar aquesta tasca. De la mateixa manera, caldrà una reestructuració del departament de Xarxes i Eficiència Energètica del qual depèn en bona part el desenvolupament de les accions de mitigació del PAESC.
Des de l’oficina també s’han de canalitzar els contactes i gestions per tal de que es puguin dur a terme les actuacions del PAESC que interaccionen amb altres departaments, ens o organismes del consistori o fora del consistori.
Es considera clau que aquesta oficina es lligui directament amb l’oficina del POUM per la importància que suposa el desenvolupament d’aquest pla en el context del PAESC.
Caldrà assignar al personal responsable de l’oficina tasques de divulgació i comunicació del canvi climàtic front a la població de Manresa. 
</t>
  </si>
  <si>
    <t>Unitat de medi ambient i Canvi Climàtic</t>
  </si>
  <si>
    <t>Oficina del POUM, Responsables de desenvolupament del PAESC</t>
  </si>
  <si>
    <t>Presència i funcionament de l'oficina. Número actuacions realitzades del PAESC.</t>
  </si>
  <si>
    <t xml:space="preserve">Presence and work of the Office. Number of implemented PAESC actions </t>
  </si>
  <si>
    <t>POUM, Pla de Salut, Tot l'apartat de mitigació del PAESC.</t>
  </si>
  <si>
    <t xml:space="preserve">Inclusió al POUM de les mesures addicionals de l’avaluació ambiental del POUM en les últimes fases de redacció. </t>
  </si>
  <si>
    <t>Inclusion in the POUM of additional environmental evaluation measures in the last phases of its redaction.</t>
  </si>
  <si>
    <t xml:space="preserve">El POUM de Manresa es troba (2016) en fase d’aprovació inicial. Aquesta situació implica que en base al document d’estudi ambiental estratègic i del que s’esdevingui de la fase d’exposició pública, es recolliran mesures addicionals i aspectes relacionats directe o indirectament amb la gestió del municipi en relació a fer front al canvi climàtic.
L’acció passa per poder recollir aquests aspectes i desenvolupar-los en el marc del PAESC per poder integrar el POUM en el marc de les accions de mitigació i adaptació davant el canvi climàtic.  
Caldrà fer un seguiment per part dels tècnics de la unitat de medi ambient i canvi climàtic per tal de que es faci aquesta adaptació amb un suport tècnic en la redacció del document resum per la fase d’aprovació provisional. 
En aquest document ambiental es podran recollir mesures addicionals per fer front al canvi climàtic recollides per l’administració i altres ens que hagin participat en el procés de participació ciutadana.  
</t>
  </si>
  <si>
    <t>Unitat de medi ambient i canvi climàtic</t>
  </si>
  <si>
    <t>Oficina del POUM i Unitat de Medi Ambient i Canvi Climàtic. Aigües de Manresa.</t>
  </si>
  <si>
    <t>Número actuacions incloses al POUM en la fase d'aprovació definitiva.</t>
  </si>
  <si>
    <t>Number of actions included in finally approved POUM</t>
  </si>
  <si>
    <t>POUM i Inuncat</t>
  </si>
  <si>
    <t>Definir el procés de participació ciutadana dels consells municipals en base al procés de participació extern del PAESC segons proposta tècnica i segons situació actual.</t>
  </si>
  <si>
    <t>Definition of the citizen participation process of the municipal councils in relation to the external participation process of PAESC, taking into account the technical proposal and the current situation.</t>
  </si>
  <si>
    <t xml:space="preserve">L’acció passa per integrar el procés de participació plantejat al PAESC dins dels processos de participació que existeixen actualment i que funcionen a través dels consells municipals. 
La intenció és que es reculli la proposta del PAESC per tal de que puguin interactuar en el desenvolupament de les accions de mitigació i adaptació els agents socials i de participació que normalment estan en actiu al municipi.
</t>
  </si>
  <si>
    <t xml:space="preserve">Tècnic de participació ciutadana </t>
  </si>
  <si>
    <t>Departament de Participació i Acció Ciutadana. Consell de participació de la ciutat.</t>
  </si>
  <si>
    <t>Aplicació del procés de participació ciutadana plantejat al PAESC.</t>
  </si>
  <si>
    <t>Implementation on public participation processed designed in PAESC</t>
  </si>
  <si>
    <t xml:space="preserve">Projecte Anella Verda. Pla Especial de Camins. Pla Especial de Protecció d'Arbres i Arberedes d'Interès Municipal de Manresa. INFOCAT. Pla de Prevenció d'Incendis. Banc de Terres. POUM. Pla de Salut. Programa de la Gent Gran de Manresa. </t>
  </si>
  <si>
    <t xml:space="preserve">Definir un pla de comunicació ciutadana 2.0 associat al PAESC. </t>
  </si>
  <si>
    <t>Definition of a 2.0 internal citizen communication plan related to PAESC</t>
  </si>
  <si>
    <t xml:space="preserve">Una de les problemàtiques vigents del canvi climàtic a les ciutats i pobles és el desconeixement per part de la població, tant pel que fa a la seva existència, com en quina manera cal combatre’l i fer-hi front.
L’acció planteja que es dissenyi i s’apliqui a posteriori un pla de comunicació 2.0 del PAEC on es treballi la informació relacionada amb el projecte a través de la utilització dels instruments 2.0 (principalment les catxes socials i el mecanisme d’interacció que ja existeix amb la web municipal).
Aquest pla ha de ser compatible i dirigit pels tècnics del departament de comunicació de l’ajuntament de Manresa i ha de treballar amb els canals 2.0 que ja es treballen en altres departaments de comunicació, com és el cas dels consells de participació. 
El Pla de comunicació 2.0 ha d’anar amb concordança amb el pla de comunicació intern del consistori que defineix aquest PAESC.
</t>
  </si>
  <si>
    <t>Unitat de Medi Ambient i canvi climàtic juntament amb Tecnologies i Sistemes d'informació.</t>
  </si>
  <si>
    <t>Premsa local i comarcal, Població en general i Sistema de Comunicació del consistori.</t>
  </si>
  <si>
    <t>Presència del pla de comunicació i nº d'accions desenvolupades</t>
  </si>
  <si>
    <t>Presence of the communication plan and number of implemented actions</t>
  </si>
  <si>
    <t>Projecte Anella Verda. Pla Especial de Camins. Pla Especial de Protecció d'Arbres i Arberedes d'Interès Municipal de Manresa. INFOCAT. Pla de Prevenció d'Incendis. Banc de Terres. POUM. Pla de Salut. Programa de la Gent Gran de Manresa.</t>
  </si>
  <si>
    <t>Residus</t>
  </si>
  <si>
    <t>Elaboració d’un Pla de Prevenció de Residus Municipals en base al POUM</t>
  </si>
  <si>
    <t>Preparation of a Municipal Waste Prevention Plan related to the POUM</t>
  </si>
  <si>
    <t>El Pla haurà de contenir els elements mínims de tots els plans de planificació: diagnosi, objectius, accions i avaluació
S’ha de centrar en la prevenció, que és el camp més difícil, ja que afecta a aspectes com el model productiu i comercial i costums atàviques de la societat de consum com és “un sol ús” .
Es tindran en compte els següents aspectes: 
- Fugir de les tendències d’aquestes tipologies de plans de desviar-se cap a la millora dels resultats de recollida selectiva en %, quan l’important seria reduir la quantitat a totes les fraccions.
- Vincular ell pla al contracte de recollida de residus, pensant com pot contribuir a la prevenció de residus. Per exemple: dissenyant-se per fomentar la prevenció, destinant fons propis a la comunicació i l’educació ambiental, participant en projectes d’investigació i aplicació, creant sistemes, serveis i instal•lacions per fomentar la reparació, la reutilització i el reaprofitament.
- Estudiar com pot contribuir i de quina manera la taxa d’escombraries en el global de la prevenció de residus del municipi. 
- Definir actuacions d’educació ambiental i de promoció ciutadana (teixit associatiu)
- Els residus associats als comerços
- Els residus industrials.</t>
  </si>
  <si>
    <t>Unitat de Neteja i Medi Ambient</t>
  </si>
  <si>
    <t>Empreses concessionàries de la contrata de recollida de residus. Públic objectiu</t>
  </si>
  <si>
    <t>Reducció de la quantitat de residus (kg/dia) generats pels habitants de Manresa en totes les fraccions de recollida selectiva.</t>
  </si>
  <si>
    <t>Reduction of the amount of public waste (kg/day) generated by Manresa inhabitants in all the fractions of selective disposal</t>
  </si>
  <si>
    <t>Oristà</t>
  </si>
  <si>
    <t>Establir avisos directes a la població sensible a les onades de calor</t>
  </si>
  <si>
    <t>Establish warnings to the population sensitive to heat</t>
  </si>
  <si>
    <t>Alcalde</t>
  </si>
  <si>
    <t>Generalitat de Catalunya</t>
  </si>
  <si>
    <t>Instal·lar proteccions solars a les dues principals places d'Oristà i de la Torre (més arbrat o tendals)</t>
  </si>
  <si>
    <t>Installing solar protection to the main places</t>
  </si>
  <si>
    <t xml:space="preserve">Augment de l'efecte illa de calor </t>
  </si>
  <si>
    <t>Redactar el DUPROCIM (document únic de Protecció Civil Municipal) per actualitzar els plans d'emergències</t>
  </si>
  <si>
    <t>Write only emergency plan</t>
  </si>
  <si>
    <t>Alcalde - Consell Comarcal d'Osona</t>
  </si>
  <si>
    <t>Consell Comarcal d'Osona</t>
  </si>
  <si>
    <t>La nova redacció pot donar una visió global de l’adaptació als riscos del canvi climàtic.</t>
  </si>
  <si>
    <t>DUPROCIM</t>
  </si>
  <si>
    <t>Impulsar Instruments d'Ordenació Forestal (IOF ) i actuacions a les finques forestals (prioritat zones PEG's)</t>
  </si>
  <si>
    <t>Promote instruments Forest (IOF) and actions in forest (priority areas PEG's)</t>
  </si>
  <si>
    <t>Alcalde - Associació de propietaris forestals del Lluçanès</t>
  </si>
  <si>
    <t>Associació de propietaris forestals del Lluçanès</t>
  </si>
  <si>
    <t>Els propietaris forestals podran tenir accés a una gestió forestal conjunta del territori i al suport dels tècnics de les Associacions de Propietaris.</t>
  </si>
  <si>
    <t>Preparar i reforçar els hidrants del municipi per casos d'incendis</t>
  </si>
  <si>
    <t>Prepare and strengthen the municipality hydrants for fire cases</t>
  </si>
  <si>
    <t>Alcalde - Mancomunitat d'aigües del Merlès</t>
  </si>
  <si>
    <t>Manconunitat d'aigües del Merlès</t>
  </si>
  <si>
    <t xml:space="preserve">PLA DIRECTOR DEL SERVEI DE SUBMINISTRAMENT D’AIGUA </t>
  </si>
  <si>
    <t xml:space="preserve">Recerca de finques per implantar actuacions de Custòdia del Territori </t>
  </si>
  <si>
    <t>Research farms to implement actions Land Stewardship</t>
  </si>
  <si>
    <t xml:space="preserve">Elaborar un catàleg de fonts i punts d'aigua i d'un pla de manteniment (i seguiment de la qualitat d'aigua). </t>
  </si>
  <si>
    <t>Develop a catalog of sources and water points and a maintenance plan</t>
  </si>
  <si>
    <t>Pla de manteniment de fonts</t>
  </si>
  <si>
    <t>Actuacions del Pla Director de subministrament d'aigua</t>
  </si>
  <si>
    <t>Actions of the Master Plan for water supply</t>
  </si>
  <si>
    <t xml:space="preserve">Ordenança sobre l'estalvi d'aigua i separativa d'aigües </t>
  </si>
  <si>
    <t>Ordinance on water saving and water separating</t>
  </si>
  <si>
    <t>Verificació del bon funcionament de la xarxa de clavegueram i valoració de l'aprofitament de les aigües residuals de les futures EDAR.</t>
  </si>
  <si>
    <t>Verify proper operation of the sewer and evaluation of the use of the wastewater treatment plant of the future</t>
  </si>
  <si>
    <t>Miniauditories energètiques i de recursos (aigua) de les explotacions ramaderes i sector serveis.</t>
  </si>
  <si>
    <t>Audits in energy and other resources (water) for farming and services sector</t>
  </si>
  <si>
    <t>Efectes negatius de la calor sobre el bestiar</t>
  </si>
  <si>
    <t xml:space="preserve">Els sectors agrícola i terciari tindrà un autoconeixement que el farà més resilient als impactes del canvi climàtic. </t>
  </si>
  <si>
    <t>Vetllar perquè els agriculturos utilitzin espècies resistents a la sequera.</t>
  </si>
  <si>
    <t>Ensure that agriculturos using drought-resistant species.</t>
  </si>
  <si>
    <t>Adaptar els equipaments municipals més significatius per poder connectar un generador en cas de necessitat</t>
  </si>
  <si>
    <t>Adapt most significant municipal facilities to connect a generator in case of need</t>
  </si>
  <si>
    <t>Manteniment ajuntament</t>
  </si>
  <si>
    <t>Programa regulació de consums d'aigua als usuaris</t>
  </si>
  <si>
    <t>Program regulation of water consumption users</t>
  </si>
  <si>
    <t>Estudi d'un canvi de tarifes que incentivi l'estalvi d'aigua</t>
  </si>
  <si>
    <t>Exchange rate that encourages water conservation</t>
  </si>
  <si>
    <t>Millores a la xarxa d'aigües potables per garantir el subministrament d'aigües potables en cas de manca de subministrament elèctric</t>
  </si>
  <si>
    <t>Improvements to the network to ensure drinking water supply in case of power failure</t>
  </si>
  <si>
    <t>Augment de l’autosuficiència energètica del servei.</t>
  </si>
  <si>
    <t xml:space="preserve">Millores de la xarxa de camins per a la prevenció d'incendis forestals: Programa quadriennal de manteniment i infrastructures i l’equipament (2016-2020) </t>
  </si>
  <si>
    <t>Improvements in the road network for the prevention of forest fires</t>
  </si>
  <si>
    <t>Millores del Pla de Camins</t>
  </si>
  <si>
    <t>Roads Improvement Plan</t>
  </si>
  <si>
    <t>Sobremunt</t>
  </si>
  <si>
    <t>Aplicar les recomanacions de millora de la xarxa d'aigua potable, segons l' "Informe sobre el seguiment de d'estanqueïtat de la xarxa de distribució d'aigua al nucli urbà i disseminats per a l'ajuntament de Sobremunt".</t>
  </si>
  <si>
    <t>Implement the recommendations to improve the drinking water network</t>
  </si>
  <si>
    <t>Consell Comarcal d'Osona i Agència Catalana de l'Aigua</t>
  </si>
  <si>
    <t>Reducció de les pèrdues del sistema d'abastament d'aigües potables.</t>
  </si>
  <si>
    <t xml:space="preserve">Informe de d'estanqueïtat de la xarxa de distribució d'aigua </t>
  </si>
  <si>
    <t xml:space="preserve">Millores bàsiques en la xarxa d'aigües </t>
  </si>
  <si>
    <t>Improvements in basic water network</t>
  </si>
  <si>
    <t>Instal·lar una vàlvula o comporta en la xarxa d'aigua potable la xarxa dels Arços (en baixa) per reduir les pèrdues de distribució.</t>
  </si>
  <si>
    <t>Install a gate valve or the drinking water network to reduce distribution losses.</t>
  </si>
  <si>
    <t>Recuperar l'antic pou per integrar-lo a la xarxa o per altres usos (hidrant incendis?)</t>
  </si>
  <si>
    <t>Recovering an old water well and integrate it into the network</t>
  </si>
  <si>
    <t>Recuperar l'embassament per aigua potable i/o bassa d'incendis</t>
  </si>
  <si>
    <t>Retrieve the existing water reservoir</t>
  </si>
  <si>
    <t>Millora de la xarxa comarcal d'aigües potables.</t>
  </si>
  <si>
    <t>Augmentar l'autosuficiència de la xarxa d'abastament d'aigües (municipal i supramunicipal).</t>
  </si>
  <si>
    <t>Actualització del Pla Director d'abastament del municipi de Sobremunt.</t>
  </si>
  <si>
    <t>Updating the Master Plan of the municipality supply</t>
  </si>
  <si>
    <t>Pla Director d'abastament del municipi de Sobremunt.</t>
  </si>
  <si>
    <t>Vetllar perquè els agricultors utilitzin espècies resistents a la sequera.</t>
  </si>
  <si>
    <t>Alcalde / Consorci del Lluçanès</t>
  </si>
  <si>
    <t>Manteniment de les fonts i punts d'aigua i de la seva qualitat d'aigua</t>
  </si>
  <si>
    <t>Maintenance of water points and sources and quality of water</t>
  </si>
  <si>
    <t>Protecció civil i emergències</t>
  </si>
  <si>
    <t>Modificar les instal·lacions per garantir l'abastament dels hidrants en cas d'incendi forestal</t>
  </si>
  <si>
    <t>Modify the facilities to ensure the supply of fire hydrants in case of forest fire</t>
  </si>
  <si>
    <t>Redactar el DUPROCIM (document únic de Protecció Civil Municipal)</t>
  </si>
  <si>
    <t>Write the single document Municipal Civil Protection)</t>
  </si>
  <si>
    <t xml:space="preserve">Consell Comarcal d'Osona </t>
  </si>
  <si>
    <t>Tenir un pla d'emergències per incendis, no exisent actualment.</t>
  </si>
  <si>
    <t>DUPROCIM (document únic de Protecció Civil Municipal)</t>
  </si>
  <si>
    <t>Avaluar l'estat de les comunicacions i les tecnologies d'informació i comunicació (TIC's) del municipi</t>
  </si>
  <si>
    <t>Assessing the state of communications and information and communication technologies (ICT) in the municipality</t>
  </si>
  <si>
    <t xml:space="preserve">Promote instruments Forest (IOF) and actions on forest </t>
  </si>
  <si>
    <t>Associació de Propietaris Forestals del Lluçanès</t>
  </si>
  <si>
    <t>Identificació i caracterització dels Punts Estratègics de Gestió  (PEG’s) del Lluçanès.</t>
  </si>
  <si>
    <t>Research areas to implement actions Land Stewardship</t>
  </si>
  <si>
    <t xml:space="preserve">Alcalde </t>
  </si>
  <si>
    <t>Projecte Boscos de Pastura</t>
  </si>
  <si>
    <t xml:space="preserve">Projecte de gestió ramadera integrada en la gestió forestal i en la prevenció d'incendis ("Boscos de Pastura") </t>
  </si>
  <si>
    <t>Project management of livestock integrated forest management and fire prevention</t>
  </si>
  <si>
    <t>Consorci del Lluçanès i Associació de Propietaris Forestals del Lluçanès</t>
  </si>
  <si>
    <t>Programa quadriennal de manteniment i infrastructures i l’equipament (2016-2020). Diputació de Barcelona</t>
  </si>
  <si>
    <t>Pla de Camins del Consell Comarcal d'Osona</t>
  </si>
  <si>
    <t>Malgrat de Mar</t>
  </si>
  <si>
    <t>Protecció i difusió dels valors culturals, naturals i científics de les Mines de Can Palomeres</t>
  </si>
  <si>
    <t>Protection and spread cultural, natural and scientific of the "Mines de Can Palomeres"</t>
  </si>
  <si>
    <t>Territori i Sostenibilitat</t>
  </si>
  <si>
    <t>Ajuntament
Diputació de Barcelona</t>
  </si>
  <si>
    <t>Pujada del nivell del mar</t>
  </si>
  <si>
    <t>Preservació de la biodiversitat i protecció d'espècies vulnerables (quiròpters).
Protecció del patrimoni cultural del municipi.</t>
  </si>
  <si>
    <t>L'Espai de Can Palomeres com un motor d'activitats i pol d'atracció de visitants que ajudin a crear oferta turística complementària al turisme de platja. Creació d'un aula ambiental que actui com a punt de divulgació dels atractius naturals i paisatgístics del municipi.</t>
  </si>
  <si>
    <t>Pla d'Ordenació Urbanística municipal - POUM
Pla d'Espais d'Interès Natural - PEIN</t>
  </si>
  <si>
    <t>Desenvolupament d’aplicatius mòbils de descoberta dels valors naturals de l’entorn del Delta de la Tordera</t>
  </si>
  <si>
    <t xml:space="preserve">Develope mobile applicacions to know the natural values of Delta de la Tordera </t>
  </si>
  <si>
    <t>Territori i Sostenibilitat
Turisme</t>
  </si>
  <si>
    <t>Major sensibilització sobre els valors del medi natural</t>
  </si>
  <si>
    <t>Senyalització de la Ruta de la Tordera</t>
  </si>
  <si>
    <t>Signposting the "Ruta de la Tordera"</t>
  </si>
  <si>
    <t>Turisme
Territori i Sostenibilitat</t>
  </si>
  <si>
    <t>Nous elements per a la mobilitat a peu i en bicicleta</t>
  </si>
  <si>
    <t>Aplicació dels ingressos de la taxa turística a accions per desestacionalitzar el turisme</t>
  </si>
  <si>
    <t>Application of tourist rate to actions to break the tourism seasonality</t>
  </si>
  <si>
    <t>Serveis Econòmics</t>
  </si>
  <si>
    <t xml:space="preserve">Renovació de la xarxa eliminant les canonades de fibrociment i PVC per PE. </t>
  </si>
  <si>
    <t xml:space="preserve">Renew the water network, removing lead and PVC </t>
  </si>
  <si>
    <t>Companyia distribució d'aigua potable</t>
  </si>
  <si>
    <t>Major intrusió salina en aqüífers costaners</t>
  </si>
  <si>
    <t>Estalvi energètic associat al subministrament d'aigua potable.
Millora de la qualitat de l'aigua de xarxa</t>
  </si>
  <si>
    <t>Pla Director d'Abastament</t>
  </si>
  <si>
    <t>Eliminació dels aforaments i la seva escomesa de plom substituint-los per comptadors homologats</t>
  </si>
  <si>
    <t>Replace existing assessments and lead onslaught by approved counters</t>
  </si>
  <si>
    <t>Estalvi energètic associat al sumbinistrament d'aigua potable.
Millora de la qualitat de l'aigua de xarxa</t>
  </si>
  <si>
    <t xml:space="preserve">Construcció d’un nou dipòsit per incrementar la capacitat de reserva del municipi </t>
  </si>
  <si>
    <t>Build a new water tank to improve the local water capacity</t>
  </si>
  <si>
    <t xml:space="preserve">Ordenança d'estalvi d'aigua i anàlisi tarifària d’acord amb els criteris d’ús racional de l’aigua. </t>
  </si>
  <si>
    <t>Ordinance for water saving and tariff analysis in accordance with the  rational use of water criteria.</t>
  </si>
  <si>
    <t>Estalvi energètic associat al sumbinistrament d'aigua potable.</t>
  </si>
  <si>
    <t>Sistema d'espais naturals lliures i zones verdes per potenciar el seu paper enfront al canvi climàtic</t>
  </si>
  <si>
    <t>System of free natural spaces and landscaped areas of the municipality in order to enhance its role towards climate change</t>
  </si>
  <si>
    <t>Territori i Sostenibilitat
Espais verds</t>
  </si>
  <si>
    <t>Àrees municipals de planificació urbana, espais verds i medi ambient.
Turisme.</t>
  </si>
  <si>
    <t>Disminució del consum d'aigua per manteniment zones verdes.
Major capacitat d'infiltració i recàrrega d'aqüífers.</t>
  </si>
  <si>
    <t>Difondre l'estratègia de gestió dels espais verds de Malgrat com a model d'adaptació davant riscos com ara sequera, pèrdua de confort climàtic urbà, extensió de determinades plagues, etc.
Sensibiltizar la ciutadania i les activitats econòmiques (hotesl, càmpings...) per aplicar els mateixos criteris als jardins privats.</t>
  </si>
  <si>
    <t>To spread the strategy of management of the green spaces of Malgrat as a model for the adaptation in front of risks like drought, urban climate comfort, pests, etc.
Awareness of citizenship and economic activities (hotels, campings...) to apply the same criteria in private gardens.</t>
  </si>
  <si>
    <t>Pla Director del Verd Urba.
POUM</t>
  </si>
  <si>
    <t>Consens amb els sectors econòmics locals sobre mesures d’estalvi d’aigua</t>
  </si>
  <si>
    <t>Agreement with municipal business sectors about saving water measures</t>
  </si>
  <si>
    <t>Activiitats econòmiques, principalment sectors industrial i turístic</t>
  </si>
  <si>
    <t>Estalvi energètic associat al sumbinistrament d'aigua potable.
Reducció de costos de consum d'aigua a les activitats econòmiques.</t>
  </si>
  <si>
    <t>Activitats econòmiques sensibilitzades per a un ús responsable de l'aigua.
Disminució del consum d'aigua de xarxa en el sector industrial i serveis.</t>
  </si>
  <si>
    <t>Promoció de l’agricultura ecològica i dels productes de proximitat</t>
  </si>
  <si>
    <t>Promote ecological agriculture and local products</t>
  </si>
  <si>
    <t>Cooperativa Agrícola Progrés-Garbí</t>
  </si>
  <si>
    <t>Desenvolupament econòmic local</t>
  </si>
  <si>
    <t>Agricultura menys intensa en consum d'aigua i productes contaminants del sòl i les aigües subterrànies i amb major valor afegit.</t>
  </si>
  <si>
    <t>Less intensive agriculture in water consumption and contaminating soil and groundwater products and with greater added value.</t>
  </si>
  <si>
    <t>Transferència de coneixements sobre el reg amb aigua regenerada i modernització de les tècniques de reg</t>
  </si>
  <si>
    <t>Transfer of irrigation of regenerated water knowledge and Improvements in irrigation techniques</t>
  </si>
  <si>
    <t>ACA
IRTA
DAR
Comunitats de regants</t>
  </si>
  <si>
    <t xml:space="preserve">Increment fortalesa dels ecosistemes fluvials
</t>
  </si>
  <si>
    <t>Promoció dels acords de custòdia per millorar la gestió dels boscos</t>
  </si>
  <si>
    <t xml:space="preserve">Promotion of custody agreements to improve the forests management </t>
  </si>
  <si>
    <t>Propietaris forestals
Entitats de custòdia del territori</t>
  </si>
  <si>
    <t xml:space="preserve">Major producció forestal
Millora de la biodiversitat
</t>
  </si>
  <si>
    <t>Definició explícita de les atribucions en matèria de protecció civil en l’organigrama tècnic municipal</t>
  </si>
  <si>
    <t xml:space="preserve">Define the organitzation chart of civil protection clearly, the assignments included </t>
  </si>
  <si>
    <t>Policia</t>
  </si>
  <si>
    <t xml:space="preserve">Write the Municipal emergency plan </t>
  </si>
  <si>
    <t>Territori i Sostenibilitat
Policia</t>
  </si>
  <si>
    <t xml:space="preserve">Incorporació de criteris preventius en les activitats situades en zona inundable. </t>
  </si>
  <si>
    <t>Addition of preventive criteria in areas located to flood plains</t>
  </si>
  <si>
    <t>Desparició de platges i dunes</t>
  </si>
  <si>
    <t>-</t>
  </si>
  <si>
    <t>Revisió dels usos en les zones inundables urbanes</t>
  </si>
  <si>
    <t xml:space="preserve">Review the urban flood plains usages </t>
  </si>
  <si>
    <t>Protocol d'avís a la població en situació d'onades de calor</t>
  </si>
  <si>
    <t>Warning protocol in a situation of extreme temperature</t>
  </si>
  <si>
    <t>Territori i Sostenibilitat
Serveis a les persones</t>
  </si>
  <si>
    <t>Campanyes per donar a conèixer el canvi climàtic i els seus impactes</t>
  </si>
  <si>
    <t>Campaings about the climate change and its impacts</t>
  </si>
  <si>
    <t>Difusió de bones pràctiques en jardineria aprofitant la gestió municipal de les zones verdes</t>
  </si>
  <si>
    <t>Diffusion of good practices in gardening taking advantage of the municipal management of the green areas</t>
  </si>
  <si>
    <t>Mesa de treball per recuperar el Delta de la Tordera i les platges</t>
  </si>
  <si>
    <t>Working group to recover the "Delta de la Tordera and beaches"</t>
  </si>
  <si>
    <t>Ajuntaments de Malgrat, Blanes, Palafolls i Tordera.
ACA
Direcció General de Costes
Centre d'estudis avançats de Blanes
Observatori de la Tordera
Càmpings i altres entitats vinculades amb el delta
Demarcació de Costes de l'Estat</t>
  </si>
  <si>
    <t>Assecatge/transformació zones humides</t>
  </si>
  <si>
    <t>Protecció de la biodiversitat</t>
  </si>
  <si>
    <t>Pla d'actuació integral de recuperació del Delta de La Tordera, de la Platja de la Conca i de la Punta de La Tordera, així com de la platja d'Abanell de Blanes.</t>
  </si>
  <si>
    <t>Integral recovery plan of the Tordera Delta and beaches</t>
  </si>
  <si>
    <t>Pla d'Espais d'Interès Natural
Xarxa Natura 2000</t>
  </si>
  <si>
    <t>Muntanyola</t>
  </si>
  <si>
    <t>Millores bàsiques en la xarxa d'aigües (excepte xarxa d'hidrants)</t>
  </si>
  <si>
    <t>Empresa concessionària del servei d'abastament d'aigües potables</t>
  </si>
  <si>
    <t>Reducció de les pèrdues d'aigua de la xarxa d'aigua.</t>
  </si>
  <si>
    <t>Reducing water losses</t>
  </si>
  <si>
    <t>Pla Director d'abastament d'aigües potables</t>
  </si>
  <si>
    <t>Recuperar el pou de Vilavendrell per integrar-lo a la xarxa d'aigües (fora de servei actualment)</t>
  </si>
  <si>
    <t>Recovery of a water well</t>
  </si>
  <si>
    <t>Per iniciar</t>
  </si>
  <si>
    <t>Augment dels recursos d'aigua locals.</t>
  </si>
  <si>
    <t>Increased local water resources.</t>
  </si>
  <si>
    <t>Estudi d'estanqueïtat de la xarxa d'aigua potable.</t>
  </si>
  <si>
    <t>Study sealing the drinking water network</t>
  </si>
  <si>
    <t>Diputació de Barcelona / Empresa concessionària del servei d'abastament d'aigües potables</t>
  </si>
  <si>
    <t>Maintaining sources</t>
  </si>
  <si>
    <t>Pla de clavegueram amb reaprofitament d'aigües de l'estació de tractament.</t>
  </si>
  <si>
    <t>Sewer Plan</t>
  </si>
  <si>
    <t>Plans de clavegueram</t>
  </si>
  <si>
    <t>Write the single document civil protection</t>
  </si>
  <si>
    <t>Actualització i redacció de nous plans d'emergències.</t>
  </si>
  <si>
    <t>Updating and drafting new plans for emergencies.</t>
  </si>
  <si>
    <t>Plans d'emergències</t>
  </si>
  <si>
    <t>Avisos a població a partir informació estació meteorològica local</t>
  </si>
  <si>
    <t>Notices population information from local weather station</t>
  </si>
  <si>
    <t>Servei Meteorològic de Catalunya (Generalitat de Catalunya)</t>
  </si>
  <si>
    <t>Pla de Prevenció d'Incendis (PPI)</t>
  </si>
  <si>
    <t xml:space="preserve">Fire Prevention Plan </t>
  </si>
  <si>
    <t>Alcalde - Diputació de Barcelona</t>
  </si>
  <si>
    <t>Diputació de Barcelona i ADF</t>
  </si>
  <si>
    <t>Plans d'emergències (DUPROCIM)</t>
  </si>
  <si>
    <t>Garantir la neteja de les zones forestals de les parcel·les urbanitzables (i augment dels recursos humans per a les tasques).</t>
  </si>
  <si>
    <t>Ensure cleaning the forest areas of developable plots</t>
  </si>
  <si>
    <t>Consell Comarcal d'Osona / Diputació de Barcelona</t>
  </si>
  <si>
    <t>Garantir la neteja de les franges de protecció d'incendis.</t>
  </si>
  <si>
    <t>Ensure cleanliness fire protection strips</t>
  </si>
  <si>
    <t>Trituradora de restes vegetals remolcable</t>
  </si>
  <si>
    <t>Crusher plant remains towable</t>
  </si>
  <si>
    <t>Ordenança municipal per reforçar la neteja de les franges de protecció d'incendis forestals</t>
  </si>
  <si>
    <t>Ordinance to enhance the cleaning of protective strips of forest fires</t>
  </si>
  <si>
    <t>Ordenança municipal sobre prevenció d'incendis forestals per al seu terme municipal, especialment sobre ús de foc en zones d'esbarjo i crema de marges.</t>
  </si>
  <si>
    <t>Ordinance on forest fire prevention</t>
  </si>
  <si>
    <t xml:space="preserve">Millores de la xarxa de camins per a la prevenció d'incendis forestals: Programa quadriennal de manteniment i infraestructures i l’equipament (2016-2020) </t>
  </si>
  <si>
    <t>Pla Prevenció d'Incendis (PPI)</t>
  </si>
  <si>
    <t>Garantir anualment l'estat dels camins rurals principals</t>
  </si>
  <si>
    <t>Ensuring annual state of the main roads</t>
  </si>
  <si>
    <t>Limitar la propagació de processionària</t>
  </si>
  <si>
    <t>Limit the spread of Tahumetopoea pityocampa</t>
  </si>
  <si>
    <t>Plans de neteja de franges i normativa local</t>
  </si>
  <si>
    <t>Martorelles</t>
  </si>
  <si>
    <t>Gestió del consum d'aigua municipal</t>
  </si>
  <si>
    <t>Municipal water consumption management</t>
  </si>
  <si>
    <t>Als equipaments municipals, especialment en els esportius, l’ús de mencanismes d'estalvi d'aigua com vàlvules reductores de cabal, cisternes de doble descàrrega, dutxes amb polsadors són bones mesures i de cost baix.
Com a pas previ a la implantació de mecanismes d'estalvi s'ha començat a treballar en l'inventari i caracterització de les pòlisses de titularitat muniicpal. L'objectiu és fer-ne el seguiment i detectar consums irregulars, inusuals o superiors a la mitjana com ja s'està fent amb el consum d'energia.</t>
  </si>
  <si>
    <t>Servei d'Urbanimse i medi ambient</t>
  </si>
  <si>
    <t>Gestió directa del subministrament d'aigua</t>
  </si>
  <si>
    <t>Management of water supply</t>
  </si>
  <si>
    <t xml:space="preserve">l’Ajuntament ha decidit promoure la municipalització del servei amb l’objectiu de gestionar de manera directa l’abastament i la distribució d’aigua, optimitzar recursos i mirar d’evitar l’elevada quantitat de fuites d’aigua que es produeixen a la xarxa de Martorelles. “La mitjana de fuites d’aigua en tot el municipi és del 21%, i concretament al nucli rbà  del 35%”, La comissió, que estarà formada per representants dels partits amb representació al ple i per personal tècnic de l’Ajuntament, analitzarà els aspectes tècnics i jurídics que cal tenir en compte a l’hora d’assumir la gestió directa del servei, i elaborarà els documents necessaris per dur a terme la municipalització.
“Ens hem proposat de gestionar el servei d’aigua i estudiarem jurídicament i tècnicament com fer-ho”, va indicar Candela, qui va afegir que aquests estudis estaran enllestits a finals de març.
“Haurem d’estudiar els recursos i les inversions que caldrà fer,tenint en compte que el 75% de les canalitzacions d’aigua al municipi són de fibrociment, que són molt ensibles i es fan malbé fàcilment”, va apuntar l’alcalde. Per fer-ho, l’Ajuntament comptarà amb la col·laboració del Consorci per a la Gestió Integral d’Aigües de Catalunya, una entitat pública que agrupa diferents ajuntaments implicats directament en el cicle integral de l’aigua a través de les seves empreses municipals.
Malgrat tot, segons va manifestar Candela, “l’aigua potable és un bé indispensable i de primera necessitat”, i per això “és bo democratitzar el servei i allu-nyar-lo de la mercantilització que hi havia fins ara”. En aquest sentit, l’alcalde també va destacar que la gestió directa permetrà agilitzar la presa de decisions i actuar amb més celeritat en casos de pobresa energètica, en què determinats usuaris no puguin fer front al pagament del servei. servei de distribució d’aigua La gestió directa del servei ha de servir per optimitzar els recursos i racionalitzar els usos de l'aigua
</t>
  </si>
  <si>
    <t>Alcaldia
Serveis Territorials</t>
  </si>
  <si>
    <t>Tarificació de l'aigua pensada per reduir consum</t>
  </si>
  <si>
    <t>Tariff of water designed to reduce consumption</t>
  </si>
  <si>
    <t>Adpatar de Malgrat</t>
  </si>
  <si>
    <t>Hisenda</t>
  </si>
  <si>
    <t>Ús racional de l'aigua en el manteniment de zones verdes; reducció del consum i recursos alternatius a l'aigua potable</t>
  </si>
  <si>
    <t>Rational use of water in the maintenance of green areas;</t>
  </si>
  <si>
    <t xml:space="preserve">ESTRATÈGIES PER UN ÚS RACIONAL DE L’AIGUA
controlar la utilització de l’aigua potable per al reg dels parcs i
jardins de Martorelles els aspectes més interessants són:
• Seleccionar les espècies capaces de resistir llargs períodes de sequera i manca
d’aigua
• Agrupar les plantacions segons els seus requeriments hídrics
• Realitzar una prova pilot de recollida de les aigües pluvials per tal de veure els
resultats, rendiment, estalvi econòmic i amortització de la inversió
• Optar per un sistema de reg centralitzat que informa d'alteracions del funcionament
normal (“alarmes de reg”). Quan s'utilitza aigua no potable aquesta opció és obligatòria
per evitar problemes de contaminació
• El sistema de reg centralitzat permet tancar el reg en condicions climàtiques adverses
• El sistema de reg centralitzat permet la modificació del programa de reg ajustat a actes
socials sense necessitat d'actuar sobre cada zona per obrir o tancar
També aigua freàtica, de moment 1 pou
</t>
  </si>
  <si>
    <t xml:space="preserve">Pla Director de Verd Urbà
</t>
  </si>
  <si>
    <t>Connexió dels espais verds urbans amb el Parc Natural de la Serralada Litoral</t>
  </si>
  <si>
    <t xml:space="preserve">Connection of the urban parks with the Natural Park </t>
  </si>
  <si>
    <t>Les connexions i els itineraris amb el Parc Natural: adequació de camins, senyalització, panels indicatius i mobiliari amb una cost aproximat de 17.000€. La tercera aposta que cal fer des del Pla Director del verd urbà de Martorelles és la creació d’itineraris senyalitzats que relliguin la trama urbana amb els espais naturals més propers,
enllaçant doncs els vinyets, el cementiri, el pessebre i la zona boscosa del Parc Natural de la serralada pre-litoral. El contacte amb la natura suposa un important benefici per la salut de les persones i la creació d’itineraris en espais periurbans i naturals fomenta l’activitat
física, redueix els nivells d’estrès, millora les capacitats cognitives d’infants i adults i aporta
benestar global i qualitat de vida ala ciutadania. Es important també identificar els
recorreguts amb senyalització explicativa de l’entorn natural, del patrimoni cultural i
paisatgístic i també de les opcions de les diverses modalitats d’activitat física que es poden
practicar tot seguint l’itinerari marcat.
La connectivitat està directament relacionada amb la dotació i distribució de les zones verdes
urbanes i el seu enllaç amb el medi natural multiplica els serveis ambientals que aporta la
vegetació, proporciona espais de passeig i relació a la ciutadania i assegura la mobilitat de la
fauna terrestre. La presencia de verd en els nuclis urbans aporta un seguit de serveis ambientals
i socials que aporten benestar i salut a la ciutadania, però per a assegurar aquests serveis és
important enllaçar les estructures verdes urbanes amb l’espai natural proper assegura la seva
bona salut i permet avançar cap a la naturalització de la ciutat.
La formalització del connector verd cap a la serralada Litoral ha de servir per:
• assegurar la capacitat de desplaçament de les diferents espècies que habiten aquest territori
entre els seus potencials hàbitats o ecosistemes
• millorar la permeabilitat ecològica per enriquir la qualitat de l’entorn, permetent els
moviments ecològics a través seu
• enriquir la diversitat paisatgística
• incrementar els serveis ambientals de la vegetació
• millorar els serveis socials facilitant la mobilitat de vianants i bicicletes, propiciant espais de
relació, socialització i participació, assegurant l’oci i l’esbarjo i el benestar físic i psíquic
• millorar en pedagogia tot assegurant programes de descoberta de la natura a ciutat i
fomentant actitud cíviques derivades del coneixement i funció de les zones verdes</t>
  </si>
  <si>
    <t>Ajuntament
Consorci Parc Serralada Litoral
Ciutadania</t>
  </si>
  <si>
    <t xml:space="preserve">Foment de l'activitat física
Connectivitat ecologica
Qualitat urbana
Qualitat de vida
</t>
  </si>
  <si>
    <t>Entorn urbà per a un major comfort climàtic</t>
  </si>
  <si>
    <t>Urban environment for greater climatic comfort</t>
  </si>
  <si>
    <t>Pla Director de Ved Urbà (PDVU)
POUM</t>
  </si>
  <si>
    <t>Gestió integrada de plagues</t>
  </si>
  <si>
    <t>Integrated pest management</t>
  </si>
  <si>
    <t xml:space="preserve">Es recomana seguir amb el sistema de gestió integrada de plagues
La Gestió Integrada de Plagues (GIP) és un sistema que consisteix en l’examen curós de
tots els mètodes de protecció vegetal disponibles i posterior integració de les mesures
adequades per evitar el desenvolupament de poblacions d’organismes nocius i mantenir l’ús
dels productes fitosanitaris i altres formes d’intervenció en nivells que siguin econòmicament
i ecològicament justificats, és a dir, que siguin sostenibles, i que redueixin o minimitzin els
riscos per la salut humana i el medi ambient
Es tracta d’ una tècnica natural de control de plagues que inclou sistemes tant diversos com
l’ús de depredadors introduïts o naturals, tractaments amb productes no-contaminants ni
residuals, instauració de refugis per insectes beneficiosos (caixes niu, plantes refugi,...),
etc...
La GIP es una tècnica respectuosa amb el medi ambient i segura per als ciutadans però
també eficaç ja que permet establir en els espais verds un equilibri entre les plagues i els
seus depredadors que permet mantenir les plagues a nivells baixos amb un mínim
d’actuacions. Per últim la GIP s’ha demostrat com un sistema que estalvia de manera
considerable costos econòmics a mig termini.
</t>
  </si>
  <si>
    <t>Disminució de la contaminació del sòl i les aigües i dels riscos per a la salut derivats de l'ús de fitosanitaris.
Foment de la biodiversitat</t>
  </si>
  <si>
    <t>Pla Director del Verd Urbà</t>
  </si>
  <si>
    <t>Transformació en un model de jardineria sostenible dels parcs de Joan Miró i Can Sunyer naturalitzant el torrent de Can Sunyer</t>
  </si>
  <si>
    <t>Sustainable gardening in the main parks</t>
  </si>
  <si>
    <t>Els espais verds mes emblemàtics, Can Sunyer i el Parc Joan Miro, han d’esdevenir el
model de com han de ser els espais verds de Martorelles, tot aplicant-hi criteris de jardineria
sostenible i ampliant la paleta vegetal amb gespes de baix consum(macro -termes),
especies de qualitat paisatgística que s’ajustin als criteris de sostenibilitat. L’ús de plantes
vivaces en lloc de plantes de cicle anual, significa un important estalvi en recursos
econòmics atès que el cicle vital de les plantes vivaces pot allargar-se fins a 10 anys, sense
necessitat de reposar-les, el que implicarà, també, un estalvi en recursos de personal. La
sostenibilitat aplicada a la jardineria pública significa també l’ús d’espècies amb baixos
requeriments hídrics –d’origen mediterrani o ben adaptades – d’estètica natural, evitant
retalls o podes innecessàries. També forma part de la cultura de la sostenibilitat la
recuperació de les restes vegetals per a la seva utilització en el propi parc, en forma de
compost- aportació de matèria orgànica per enriquir els sòls – o bé com a mulching o
cobertura de parterres, que evita la pèrdua de la humitat del sòl, la proliferació de males
herbes i proporciona un acabat estètic.</t>
  </si>
  <si>
    <t>Ajuntament 
Ciutadania</t>
  </si>
  <si>
    <t>Qualitat urbana
Qualitat de vida</t>
  </si>
  <si>
    <t xml:space="preserve">Entorn urbà per un major comfort climàtic. Naturalització del tram urbà del torrent. </t>
  </si>
  <si>
    <t>Naturalization of the urban section of the creek</t>
  </si>
  <si>
    <t>Revisió dels usos en zones inundables</t>
  </si>
  <si>
    <t>Review of uses in flood areas</t>
  </si>
  <si>
    <t>Adaptar de Malgrat
La revisió s'haurà d'integrar en la redacció del POUM
Valorar les solucions en zones de ruptura de pendent, millores en els drenatges, crear espais per a la laminació d'avingudes….</t>
  </si>
  <si>
    <t>Promoció de l'agricultura ecologica i sostenible</t>
  </si>
  <si>
    <t>To promote ecological and sustainable agriculture</t>
  </si>
  <si>
    <t>És voluntat de l'Ajuntament de Martorelles mantenir el cultiu de la vinya i treballar per la recuperació del conreu de les cireres com a marca del municipi. En aquest context, es promourà que s'adopti el cultiu ecològic com a mètode de producció. L'acció contempla els contactes amb les persones vinculades als cultius per dissenyar estratègies conjuntes, informar sobre les possibilitats que ofereix el sector ecològic i facilitar l'assessorament.
La divulgació i difusió dels mètodes de l'agricultura ecològica ja s'han posat en pràctica en el procés per a l'adjudicació dels Horts urbans de Can Camp.</t>
  </si>
  <si>
    <t>Producció agrícola amb valor afegit.
Elements per a la promoció turística del municipi.</t>
  </si>
  <si>
    <t>Intensificació del manteniment dels camins i perímetres contra incendis</t>
  </si>
  <si>
    <t>Maintenance of ways and perimeters of fire prevention</t>
  </si>
  <si>
    <t xml:space="preserve">Continuar amb el programa preventiu anual de manteniment de camins i dels perímetres de protecció prioritària i valorar la necessitat d'intensificar-lo davant l'incrment del risc d'incendi forestal. Avaluar si es disposa d'una correcta senyalització dels camins i prodecir amb implantar les millores pertinents. , </t>
  </si>
  <si>
    <t>Associacionisme entre propietaris i promoció dels plans d'ordenació forestal</t>
  </si>
  <si>
    <t>Associations between owners and promotion of forest management plans</t>
  </si>
  <si>
    <t>Adaptar de Malgrat</t>
  </si>
  <si>
    <t>Millora de la qualitat dels boscos
Major potenical per a la silvicultura.</t>
  </si>
  <si>
    <t>Aplicar el Pla d'Actuació per la miilora de la qualitat de l'aire</t>
  </si>
  <si>
    <t>Apply the Action Plan for the improvement of air quality</t>
  </si>
  <si>
    <t xml:space="preserve">Martorelles està situada en l’àrea d’especial protecció de l’ambient atmosfèrica a raó de les concentracions de PM10 i NOx. Per fer front a aquesta problemàtica,es va redactar el Pla de Millora de la Qualitat de l’Aire per a un àmbit integrat per 10 municipis del Vallès Oriental que preveu una sèrie d’accions encaminades a disminuir les concentracions d’aquests contaminants a l’aire.
La contaminació atmosfèrica és un factor agreujant dels riscos associats a les malalties respiratòries i altres afeccions a la salut que es poden veure incrementades com a conseqüència del canvi climàtic. Per aquest motiu, les mesures incloses en el PMQA es consideren també mesures d’adaptació. 
El segon Plenari de la Taula intermunicipal de la qualitat de l'aire a la ZQA2 del Vallès Oriental, liderada per Granollers i formada per 17 municipis, ha acordat aquest divendres presentar 10 mesures per reduir la contaminació atmosfèrica
</t>
  </si>
  <si>
    <t>Millora de la qualitat de l'aire</t>
  </si>
  <si>
    <t>Pla supramunicial de Millora de la Qualitat de l'aire</t>
  </si>
  <si>
    <t>Protocol d'actuació envers la població vulnerable a el calor</t>
  </si>
  <si>
    <t>Action protocol towards the vulnerable population at extreme temperature</t>
  </si>
  <si>
    <t>Redacció del DUPROCIM tenint en consideració la intensitat i freqüència dels impactes associats al canvi climàtic.</t>
  </si>
  <si>
    <t>= Malgrat
La redacció del DUPROCIM proporciona una identificació d'edificis, equipaments i altres elements vulnerables als riscos que poden ser potenciats pel canvi climàtic. També estableix els bases per als protocols d'actuació en cas de'emergències..</t>
  </si>
  <si>
    <t>Incorporació de crieris preventius en les activitats situades en zona inundable</t>
  </si>
  <si>
    <t>Establiment de convenis amb els agents econòmics locals</t>
  </si>
  <si>
    <t>Establishment of agreements with local economic agents</t>
  </si>
  <si>
    <t>després de mesos de negociació entre el consistori i
l’empresa embotelladora Cobega per renovar el conveni, s’ha
arribat a un nou acord que “recull la plena regularització de la
xarxa d’abastament d’aigua”, explicava l’alcalde Marc Candela,
qui es mostrava satisfet per l’acord assolit. “És un molt bon acord
per a Martorelles, perquè ens dóna estabilitat financera”, va dir al
ple.
Amb aquest nou acord, el consistori ingressarà una quantitat de
456.000 euros anuals com a quota fixa de servei,
independentment del consum d’aigua que faci l’empresa. Es
tracta d’un model diferent al que hi havia fins ara, en què
l’empresa pagava una taxa reduïda de 0,55 euros per metre
cúbic consumit, equivalent a poc més de 200.000 euros anuals.
El govern municipal va explicar que avalaven l’acord els informes
de secretaria, intervenció i assessoria legal de l’Ajuntament, i que
a partir d’ara, a més de la quota fixa de servei, hi haurà una
fórmula per calcular les ordenances a partir del que estableixi
l’Agència Catalana de l’Aigua (ACA). “A més de la tarifa d’ús
domèstic, industrial i de grans consumidors, ara afegirem la tarifa
Cobega”, una taxa reduïda que l’ACA establirà i revisarà cada
any.
El regidor d’Hisenda, Joan Marc Flores, va destacar que l’acord
és positiu per a Martorelles perquè “és un conveni a llarg
termini –fins al 31 de desembre del 2025–, es desvincula del
consum d’aigua, el poble queda protegit de qualsevol modificació
de tarifes i ordena un tema que des del 2006 fins ara ha estat
provisional”. En aquest sentit, Flores també va explicar que a
partir d’ara Cobega tindrà el seu propi comptador d’aigua a les
portes de les instal·lacions i que la canonada que travessa la
carretera de la Roca passarà a mans municipals.
La planta de Coca-Cola, consumidora d’entre el 72% i el 75% de
l’aigua potable del municipi, no disposava fins ara d’un comptador
propi de consum d’aigua. Durant nou anys s’ha imputat a
l’empresa la diferència entre l’aigua que entrava al municipi i el
que sumaven els comptadors de la resta d’empreses i cases
del poble, una situació que el nou acord resoldrà. “Fins ara
Cobega no tenia un comptador propi, i el nou acord permetrà que
l’empresa registri amb exactitud el seu consum”. Es dóna el cas,
a més, que les pèrdues d’aigua en xarxa es calculen en prop d’un
21% a Martorelles</t>
  </si>
  <si>
    <t>Alcaldia
Servei d'Urbanimse i medi ambient</t>
  </si>
  <si>
    <t>Campamya per donar a conèicer el canvi climàtic i els seus efectes</t>
  </si>
  <si>
    <t>Vacarisses</t>
  </si>
  <si>
    <t>Redacció d’un Pla Director d’Aigua Potable</t>
  </si>
  <si>
    <t>Drinking water Director Plan + Digitalization System and water tightness Study</t>
  </si>
  <si>
    <t>Departament de Medi Ambient</t>
  </si>
  <si>
    <t>Preservació aqüífers</t>
  </si>
  <si>
    <t>Garantia subministrament</t>
  </si>
  <si>
    <t>Warranty suppliers</t>
  </si>
  <si>
    <t>Instal·lació de reductors de pressió en els punts més compromesos de la xarxa</t>
  </si>
  <si>
    <t>Installation of pressure reductors in the water supply system</t>
  </si>
  <si>
    <t>Ajuntament</t>
  </si>
  <si>
    <t>Manteniment i reparació dels trams de la xarxa que es conegui presentin més problemes.</t>
  </si>
  <si>
    <t>Maintenance and repair of the water supply system  sections which are known to have more problems</t>
  </si>
  <si>
    <t>Instal·lació de cabalímetres en punts claus de la xarxa</t>
  </si>
  <si>
    <t>Installation of flow meters at key points of the water supply system</t>
  </si>
  <si>
    <t>Campanya de Revisió/ substitució de comptadors d’aigua</t>
  </si>
  <si>
    <t>Revision campaign and/or water meter substitution</t>
  </si>
  <si>
    <t>Solucions alternatives que garanteixin a mig termini el subministrament d’aigua</t>
  </si>
  <si>
    <t>Research of alternative solutions that ensure the water supply</t>
  </si>
  <si>
    <t>Ajuntament/ACA/Aigües Ter-Llobregat</t>
  </si>
  <si>
    <t>Protocol de disseny d’àrees verdes o de descans</t>
  </si>
  <si>
    <t>Design of green or resting areas protocol</t>
  </si>
  <si>
    <t>Parcs públics adaptats a les onades de calor</t>
  </si>
  <si>
    <t>Public parks adapted to heat waves</t>
  </si>
  <si>
    <t>Gestió d’una bona estratègia del sector agrícola en relació als cultius.</t>
  </si>
  <si>
    <t>Management of a good strategy of the agricultural sector with regard to crops</t>
  </si>
  <si>
    <t>Manteniment collites</t>
  </si>
  <si>
    <t>Maintenance crops</t>
  </si>
  <si>
    <t>Realització del Projecte d’Infrastructures d’Extinció (PIE) del Perimetre de Protecció Prioritària PPP B2 Sant Llorenç de Munt-Cingles de Bertí</t>
  </si>
  <si>
    <t>Development of an extinction infrastructures project for the main protection perimeter "Sant Llorenç de Munt-Cingles de Bertí</t>
  </si>
  <si>
    <t>Departament de Protecció Civil</t>
  </si>
  <si>
    <t>Diputació de Barcelona/Generalitat de Catalunya</t>
  </si>
  <si>
    <t>Previsió necessitats per manteniment de zona forestal Parc -</t>
  </si>
  <si>
    <t>Needs for maintenance of forest area Park -</t>
  </si>
  <si>
    <t>Recuperació d’espais oberts per l’agricultura o pastoreig a la zona de la Serra de Portadora Ventaiol i el Mimò-Puigventos</t>
  </si>
  <si>
    <t>Recovery of open spaces for agriculture or grazin gatthe area of "la Serra de Portadora-Ventaiol" and "el Mimó-Puigventòs"</t>
  </si>
  <si>
    <t>Diputació de Barcelona /Ajuntament</t>
  </si>
  <si>
    <t>Resiliència del forest</t>
  </si>
  <si>
    <t>Recuperació de zones de pastura i/o agricultura</t>
  </si>
  <si>
    <t>Recovery of grassland and / or agriculture areas</t>
  </si>
  <si>
    <t>Creació de dues unitats de pastura a les zones forestals de la Serra dePortadora-  Ventaiol i el elMimò-Puigventos</t>
  </si>
  <si>
    <t>Creation of two pasture units at the forest areas of "la Serra Portadora-Ventaiol" and "el Mimó-Puigventòs"</t>
  </si>
  <si>
    <t>Recuperació de dues 'arees de pastura lligades al bosc-</t>
  </si>
  <si>
    <t>Recovery of two 'pasture areas tied to the forest-</t>
  </si>
  <si>
    <t>Creació d’espais de seguretat per a les persones (particularment bombers) al voltant de les basses i punts estratègics de gestió (PEGs)</t>
  </si>
  <si>
    <t>Creation of safety spaces for people (especially fire fighters) around rafts and management strategic points</t>
  </si>
  <si>
    <t>Diputació de Barcelona/ Ajuntament</t>
  </si>
  <si>
    <t>Creació d'espais de seguretat pels bombers</t>
  </si>
  <si>
    <t>Creation of security spaces for firefighters</t>
  </si>
  <si>
    <t>Creació d’espais de seguretat per a les persones (Bombers) al voltant de les basses i punts estratègics de gestió (PEGs)</t>
  </si>
  <si>
    <t>Arranjament de la xarxa viària  estratègica per incendis forestals</t>
  </si>
  <si>
    <t>Arrangements of road network for forest fires</t>
  </si>
  <si>
    <t>Xarxa viària estratègica transitable</t>
  </si>
  <si>
    <t>Viable strategic road network</t>
  </si>
  <si>
    <t>Foment de la ramaderia</t>
  </si>
  <si>
    <t>Livestock development</t>
  </si>
  <si>
    <t>Noves explotacions ramaderes</t>
  </si>
  <si>
    <t>New livestock farms</t>
  </si>
  <si>
    <t>Creació o arranjament de punts d’aigua per a la seva utilització pels helicòpters d’extinció d’incendis</t>
  </si>
  <si>
    <t>Creation and arrangements of waterpoints for their utilization by the fire-fighting helicopters</t>
  </si>
  <si>
    <t>2 Basses acondicionades per a incendis forestals</t>
  </si>
  <si>
    <t>2 Rifles prepared for forest fires</t>
  </si>
  <si>
    <t>Senyalització pel tancament de camins en el cas d’alerta per incendis</t>
  </si>
  <si>
    <t>Roadclosures in case of firewarnings</t>
  </si>
  <si>
    <t>5 tanques acondicionades per a limitar l'accés a camins forestals</t>
  </si>
  <si>
    <t>5 fences conditioned to limit access to forest paths</t>
  </si>
  <si>
    <t>Reglament del Servei de Subministrament d’Aigua Potable</t>
  </si>
  <si>
    <t>Regulation of theservice of supply of drinkingwater</t>
  </si>
  <si>
    <t>Llinars del Vallès</t>
  </si>
  <si>
    <t>Gestió forestal per a la prevenció del risc d'incendi i preservació de la biodiversitat, així com aprofitament de recursos forestals locals per a producció de biomassa</t>
  </si>
  <si>
    <t>Forest management for the prevention of the risk of fire and the preservation of biodiversity, as well as the use of local forest resources for the production of biomass</t>
  </si>
  <si>
    <t xml:space="preserve">Atès que el 60% de la superfície de Llinars del Vallès és zona forestal, cal dur a terme la implantació d’una gestió forestal sostenible. Les actuacions s’han de centrar principalment en el sector sud del municipi, que es correspon amb el Parc del Montnegre i el Corredor. 
El municipi de Llinars compta amb el seu Pla municipal de prevenció d’incendis forestals (PPI) i forma part del conveni per a la gestió i l’execució dels plans de suport als municipis en matèria de prevenció d’incendis forestals. Concretament les actuacions previstes per l’any 2017 es centren en el repàs i neteja de vores de camins, en concret del camí que surt del camí del Coll fins al camí de Can Diviu, del camí de Can Diviu fins la cruïlla de Sant Sebastià de Puigpedrós i del camí de Can Suari a Can Martí. Totes aquestes actuacions tenen un pressupost associat de 9.854 € per l’any 2017 (un 90% procedent de la Diputació de Barcelona i un 10% de l’Ajuntament).
L’Ajuntament de Llinars també compta amb el Pla d’evacuació de Sant Josep, que és una urbanització del terme municipal amb major risc d’incendi forestal. 
Entre altres mesures, la gestió forestal ha de permetre: 
• Redactar plans d’ordenació forestal de finques públiques
• Elaborar un catàleg de camins públics
• Realitzar el manteniment i la senyalització dels camins de la xarxa viària bàsica d’incendis per facilitar accés de maquinària contra incendis i evacuació de veïns i visitants
• Promocionar, en la mesura del possible, el manteniment del sotabosc amb les pastures
• Promocionar reforestacions
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
També es considera interessant pel municipi l’aprofitament del recurs forestal per ser utilitzat com a combustible en instal•lacions de biomassa, de fet existeix una planta de trinxat de troncs al municipi amb la qual es podria establi algun tipus de conveni de col•laboració pel seu aprofitament. En concret, aquesta empresa destina un 19% de la seva producció a producció d’energia. 
També s’ha de mantenir la realització de campanyes de prevenció d’incendis forestals durant les èpoques de l’any amb més risc (del 15 de març al 15 d’octubre). A aquests efectes, cal mantenir les reunions de coordinació entre els tècnics de la gestió forestal, el tècnic de protecció civil, l’àrea de comunicació i premsa de l’Ajuntament i els responsables de l’ADF i bombers.
</t>
  </si>
  <si>
    <t>Serveis Municipals i Béns Naturals</t>
  </si>
  <si>
    <t>Ajuntament de Llinars del Vallès, Diputació de Barcelona, ADF, bombers i protecció civil.</t>
  </si>
  <si>
    <t>Aprofitament del recurs forestal per ser utilitzat com a combustible en instal·lacions de biomassa</t>
  </si>
  <si>
    <t>Pla municipal de prevenció d’incendis forestals (PPI) i Pla d’evacuació de Sant Josep</t>
  </si>
  <si>
    <t>Gestió integral del reg urbà públic</t>
  </si>
  <si>
    <t>Integrated management of urban public irrigation</t>
  </si>
  <si>
    <t xml:space="preserve">L'Ajuntament de Llinars del Vallès, en un projecte innovador en tecnologia de gestió intel•ligent de serveis urbans, porta a terme el desenvolupament i implantació de les millors i més eficients tècniques de telegestió aplicades als sistemes de reg de les zones verdes actuals al municipi per a la reducció del consum hídric i energètic, des de l’any 2015. Aquesta aplicació està enfocada a l'estalvi, l'eficiència i la innovació i s'espera que generi importants reduccions en el consum d'aigua i energia a nivell municipal. 
Abans de la implementació del sistema de control, cada estació de reg era comandada en camp de forma automàtica sense tenir en compte les diferents variables edafoclimàtiques ni ambientals, de manera que el reg es produïa amb assiduïtat en situacions innecessàries o incompatibles (tal és el cas de reg de les zones verdes davant pluges), incorrent en una despesa doble, d'una banda malgastant un recurs natural limitat com és l'aigua i de l'altra fent un consum energètic totalment ineficaç pel funcionament dels equips de bombament de les estacions. Per aquesta raó, s'ha dotat als serveis de conservació de jardins i zones verdes del municipi de Llinars d'una plataforma que permet gestionar i parametritzar de forma intel•ligent, i en base a dades concretes, el regs dels diferents espais públics. Actualment el municipi compta amb un sistema de telegestió per totes les àrees verdes del municipi i 150 programadors autònoms.
</t>
  </si>
  <si>
    <t xml:space="preserve">Serveis Municipals i Béns Naturals </t>
  </si>
  <si>
    <t xml:space="preserve">Ajuntament de Llinars del Vallès i els serveis de conservació de jardins i zones verdes del municipi </t>
  </si>
  <si>
    <t>Elaborar un pla de verd urbà públic que prioritzi espècies autòctones i de baixes demandes hídriques</t>
  </si>
  <si>
    <t>Prepare a public urban green plan that prioritizes native species and low water demands</t>
  </si>
  <si>
    <t xml:space="preserve">Es proposa la elaboració d’un Pla de verd urbà que constitueixi un instrument estratègic per concretar el compromís municipal en la conservació del verd i de la biodiversitat. Alhora, promourà la relació entre la població i el patrimoni natural fent que la infraestructura ecològica sigui un recurs que ofereixi el màxim de serveis ambientals. El Pla hauria d’incloure des de criteris de jardineria fins a models de gestió (ús de fitosanitaris, selecció d’espècies, sistemes de reg, etc.) i els efectes del verd urbà sobre la població.
Aquest Pla haurà de formalitzar els criteris de vegetació dels espais públics, prioritzant espècies autòctones i de baixes demandes hídriques, així com també tenir en compte aspectes d’al•lèrgens i altres elements de salut en la selecció d’espècies municipals. Actualment el municipi de Llinars té molta superfície amb gespa amb unes altes demandes hídriques, que es podrien evitar amb una selecció d’espècies més adaptades a les condicions climàtiques de Llinars. 
El Pla també hauria de formalitzar els criteris de vegetació a complir en els projectes d'urbanització, tenint en compte els diferents usos i situacions (nivells d'ocupació, desenvolupament escalonat, proximitat a zones naturals, etc.).
S’ha considerat la inverssió asociada a la elaboració del Pla de verd urbà, del qual s’en derivaran mesures concretes d’actuacions a implementar al municipi. El cost anual per a la seva impelementació dependrà de les mesures proposades al Pla.  
</t>
  </si>
  <si>
    <t>Ajuntament de Llinars del Vallès</t>
  </si>
  <si>
    <t>Mesures de prevenció de riscos associats a l'ús de la riera com a pàrking municipal</t>
  </si>
  <si>
    <t>Measures to prevent risks associated with the use of the stream as a municipal parking</t>
  </si>
  <si>
    <t xml:space="preserve">La resiliència pot definir-se com la capacitat d'un sistema (en aquest cas el municipi de Llinars del Vallès) per reaccionar i recuperar-se dels efectes nocius d'un perill. L’augment de la intensitat i la freqüència de les pluges torrencials pot fer que se sobrepassi la capacitat de càrrega dels claveguerams i augmenti el perill d’inundacions. Així doncs, és imprescindible dotar a la ciutat dels mecanismes adequats per a la identificació i l'avaluació anticipada d’aquest risc i millorar-ne la seva capacitat de resposta.
De fet, la riera es fa servir actualment com a pàrking municipal, amb el perill que això comportaria en cas d’inundacions. Es proposa com a primera mesura fer arribar a la població el coneixement d’aquest perill. 
Algunes de les actuacions necessàries per donar resposta a la necessitat d’augmentar la resiliència de la ciutat davant les inundacions són: 
• Elaboració d'estudis d'inundabilitat de les lleres urbanes i establir els seus usos en funció dels resultats per evitar efectes no desitjats. 
• Continuar i accelerar la implantació de la xarxa separativa de pluvials a tota la ciutat, especialment per afrontar possibles inundacions i crescudes en els rius i rieres urbanes.
• Implantació de sistemes urbans de drenatge sostenible (SUD’s).
• Tractament de les primeres aigües d'escorrentia superficial (First-flush).
Amb aquesta mesura es proposa per tant donar a conèixer a la població els riscos que comporta fer servir la riera com a pàrking municipal, amb la instal•lació de cartells informatius a la mateixa riera. Per una altre banda també es proposa reforçar la campanya amb missatges informatius els dies de major risc, fent servir els mitjans municipals a l’abast de l’Ajuntament, (xarxes socials de que disposi el municipi, avisos a la pàgina web, sistemes d’avisos en panells d’informació dinàmica o del transport públic, etc.) així com involucrar a la policia municipal en cas necessari per tal d’informar a la població. 
S’ha considerat una inverssió de 750 € associada a la producció i instal•lació del cartell informatiu d’alumini, amb instal•lació inclosa. 
</t>
  </si>
  <si>
    <t>Ajuntament de Llinars del Vallès, ACA i habitants del municipi</t>
  </si>
  <si>
    <t>Reducció de l'efecte illa de calor</t>
  </si>
  <si>
    <t>Potenciar en els usos que ho permetin, recursos d'aigua no potable: aigües pluvials, freàtiques o regenerades</t>
  </si>
  <si>
    <t>To promote in the uses that allow it, non-potable water resources: rainwater, phreatic or regenerated water</t>
  </si>
  <si>
    <t xml:space="preserve">Els recursos hídrics alternatius corresponen als aprofitaments de l’aigua procedent dels sistemes de captació i emmagatzematge d’aigües pluvials, l’aigua de drenatge procedent de pous de captació d’aigües subterrànies i l’aigua regenerada procedent de les estacions depuradores d’aigües residuals municipals.
L’aprofitament d’aquests recursos hídrics té els següents avantatges: és neta en comparació amb altres fonts d’aigua dolça disponibles, és un recurs gratuït i independent de les companyies subministradores i per captar-la, emmagatzemar-la i distribuir-la es necessita una infraestructura relativament senzilla.
D’altra banda, l’ús i la qualitat dels recursos hídrics alternatius han d’acomplir les prescripcions establertes per la normativa vigent relativa a reutilizació.
Aquests recursos no es poden destinar a l’ús de boca, però si que es poden destinar a altres usos que permetin reduir consums i costos econòmics derivats de la gestió del sistema de sanejament. Els principals serveis i aplicacions que poden cobrir aquests recursos són:
• Demanda privada: cisternes d’inodors, rentat de terres i rentadores, rentat de vehicles i  reg de jardins.
• Demanda municipal: reg d’espais verds, reg de zones esportives, reg d’horts públics, recuperació de zones humides, neteja viària i de clavegueram i rentat de terres 
• Demanda industrial: neteja de superfícies i vehicles industrials, dipòsit d’emmagatzematge d’aigua contra incendis i reg.
Aquesta mesura no comportaria cap despesa addicional, ja que es tractaria de substituir l’aigua potable pels recursos hídric alternatius de que dispongui l’Ajuntament de Llinars per aquells usos que ho permetin. Com a primer pas s’ha considerat el cost associat a la elaboració d’un estudi que permeti identificar la disponibilitat de recursos hídrics alternatius al municipi així com els seus usos potencials i necesitats que es puguin derivar de la utilització d’aquests recursos. 
</t>
  </si>
  <si>
    <t>Ajuntament de Llinars del Vallès i àmbit privat</t>
  </si>
  <si>
    <t>Estalvi energètic associat a l’estalvi en el consum d’aigua</t>
  </si>
  <si>
    <t>Neteja i manteniment de dispositius per evitar desbordaments i inundacions</t>
  </si>
  <si>
    <t>Cleaning and maintenance of devices to avoid overflows and floods</t>
  </si>
  <si>
    <t xml:space="preserve">Llinars del Vallès es troba a la vall del riu Mogent i la llera de la seva riera passa pel centre del terme municipal, que queda inundada en diferents períodes de retorn, quedant afectat tot el nucli de la població i tots els elements de la xarxa hidrogràfica.  
Per tal d’evitar desbordaments en cas de pluges molt intenses, el curs del riu compta amb un seguit de dispositius i elements naturals (aiguamolls, canyissars, zones de nidificació...) que garanteixen la conservació de les diferents espècies de vegetació i fauna que hi habiten. 
Aquests elements i, per tant, la vegetació i fauna, es poden veure afectats en cas de pluges molt intenses que poden provocar desbordaments i inundacions. 
Per evitar‐ho es proposa seguir un programa anual de seguiment, neteja i manteniment dels dispositius existents per evitar desbordaments del riu i les rieres: elements reductors de la velocitat de l'aigua i elements dissipadors de l'energia que porta el corrent d'aigua. 
Aquest seguiment, neteja i manteniment s’ha de realitzar en les canalitzacions de rieres que actualment formen part de l’entramat urbà i desguassen a la llera del riu Mogent.
S’ha considerat una inversió de 2.500 € anuals per fer tasques de neteja i manteniment. 
</t>
  </si>
  <si>
    <t>Ajuntament de Llinars del Vallès, Diputació de Barcelona i ACA</t>
  </si>
  <si>
    <t>INUNCAT</t>
  </si>
  <si>
    <t>Neteja i manteniment de franges de seguretat en zones properes a zones habitades i equipaments sensibles</t>
  </si>
  <si>
    <t>Cleaning and maintenance of safety bands in areas close to inhabited areas and sensitive equipment</t>
  </si>
  <si>
    <t xml:space="preserve">Programa anual de neteja i manteniment de les franges perimetrals de seguretat a les zones habitades properes a zones amb risc d'incendi i a les zones amb equipaments sensibles als incendis.
En aquest sentit, es proposen les següents accions: 
• Realitzar de manera anual el manteniment de les franges de protecció entorn a les urbanitzacions en contacte amb zones forestals. 
• Manteniment de camins i senyalització dels camins (per facilitar accés de maquinària contra incendis i evacuació de visitants, més fàcil si està tot ben senyalitzat)
• Comprovar les actuacions de neteja i a l’entorn de les línies elèctriques i en cas que s’observin zones amb necessitat de manteniment, comunicar-ho a la companyia elèctrica 
• Disposa de recursos humans propis de l’Ajuntament per tal de poder fer les tasques de prevenció d’incendi. 
• Establir reunions de coordinació entre els responsables de gestió forestal, ADF, protecció civil i àrees de comunicació de l’Ajuntament en les èpoques de l’any amb més risc d’incendi. 
No s’ha considerat cap inversió addicional associada a aquesta mesura, ja que part del pressupost assignat a la mesura 1, anirà destinat a fer neteja i manteniment d’aquestes franges de seguretat.
</t>
  </si>
  <si>
    <t xml:space="preserve">Ajuntament de Llinars del Vallès, Diputació de Barcelona i ADF </t>
  </si>
  <si>
    <t>Pla municipal de prevenció d’incendis forestals (PPI) i PAM INFOCAT</t>
  </si>
  <si>
    <t>Actuacions de prevenció i sensibilització a la població davant de l'increment de les al·lèrgies</t>
  </si>
  <si>
    <t>Actions of prevention and awareness to the population ahead of the increase in allergies</t>
  </si>
  <si>
    <t xml:space="preserve">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
Amb aquesta actuació es proposa l’elaboració de butlletins i cartells informatius sobre com prevenir la proliferació de les al•lèrgies, així com també avisar a la població fent servir canals com els que es detallen a continuació:
- Xarxes docials de que disposi el municipi
- Avisos a la pàgina web municipal
- Sistemes d’avisos en equipaments municipals
- Sistemes d’avisos en panells d’informació dinàmica del municipi o del transport públic
</t>
  </si>
  <si>
    <t>Ajuntament de Llinars del Vallès i ciutadania en general</t>
  </si>
  <si>
    <t>Estudi per a la localització i quantificació de les pèrdues de la xarxa de subministrament d'aigua potable</t>
  </si>
  <si>
    <t>Study for the localization and quantification of loss of water supply network</t>
  </si>
  <si>
    <t xml:space="preserve">El subministrament d’aigua potable és un dels serveis bàsics responsabilitat dels ajuntaments i que ha de garantir el compliment de totes les normatives que li són d’afectació. A part de dur a terme un seguiment sobre la qualitat de l’aigua, és molt important també realitzar una correcta avaluació de les instal•lacions i de la xarxa en la seva totalitat, ja que les pèrdues poden comportar grans costos econòmics i volums d’aigua desaprofitats. 
Amb aquesta actuació es proposa elaborar un estudi que inclogui el següent:
- Quantificació del tipus de subministrament, si es fa amb comptadors o per aforament.
- Origen del subministrament amb la quantificació de les captacions o extraccions en el sistema natural.
- Llistat de les companyies de subministrament, longitud de la canalització de subministrament amb el seu estat i antiguitat.
- Avaluació de les pèrdues d'aigua en la xarxa, avaluació de l'aigua subministrada i la comptabilitzada.
- Estat i antiguitat de la xarxa de distribució.
També existeixen sistemes de telegestió i telemesura de l’estat de la xarxa de distribució de l’aigua, que permeten detectar fugues de manera ràpida i precisa. 
</t>
  </si>
  <si>
    <t>Ajuntament de Llinars del Vallès i empresa encarregada de la distribució d'aigua potable</t>
  </si>
  <si>
    <t>el Bruc</t>
  </si>
  <si>
    <t>Calonge de Segarra</t>
  </si>
  <si>
    <t>Capolat</t>
  </si>
  <si>
    <t>Cardona</t>
  </si>
  <si>
    <t>Castelldefels</t>
  </si>
  <si>
    <t>Copons</t>
  </si>
  <si>
    <t>Cubelles</t>
  </si>
  <si>
    <t>Esplugues de Llobregat</t>
  </si>
  <si>
    <t>l'Estany</t>
  </si>
  <si>
    <t>Fogars de Montclús</t>
  </si>
  <si>
    <t>Folgueroles</t>
  </si>
  <si>
    <t>Font-rubí</t>
  </si>
  <si>
    <t>Granollers</t>
  </si>
  <si>
    <t>Igualada</t>
  </si>
  <si>
    <t>Malla</t>
  </si>
  <si>
    <t>les Masies de Roda</t>
  </si>
  <si>
    <t>Mataró</t>
  </si>
  <si>
    <t>Montseny</t>
  </si>
  <si>
    <t>Perafita</t>
  </si>
  <si>
    <t>el Prat de Llobregat</t>
  </si>
  <si>
    <t>Rellinars</t>
  </si>
  <si>
    <t>Sant Agustí de Lluçanès</t>
  </si>
  <si>
    <t>Sant Andreu de la Barca</t>
  </si>
  <si>
    <t>Sant Celoni</t>
  </si>
  <si>
    <t>Sant Cugat del Vallès</t>
  </si>
  <si>
    <t>Sant Feliu de Llobregat</t>
  </si>
  <si>
    <t>Sant Joan de Vilatorrada</t>
  </si>
  <si>
    <t>Sant Just Desvern</t>
  </si>
  <si>
    <t>Sant Quirze Safaja</t>
  </si>
  <si>
    <t>Santa Coloma de Gramenet</t>
  </si>
  <si>
    <t>Santa Eulàlia de Riuprimer</t>
  </si>
  <si>
    <t>Santa Maria d'Oló</t>
  </si>
  <si>
    <t>la Torre de Claramunt</t>
  </si>
  <si>
    <t>Torrelavit</t>
  </si>
  <si>
    <t>Viladecans</t>
  </si>
  <si>
    <t>Vilobí del Penedès</t>
  </si>
  <si>
    <t>Vilafranca del Penedès</t>
  </si>
  <si>
    <t>Vilanova i la Geltrú</t>
  </si>
  <si>
    <t>Rupit i Pruit</t>
  </si>
  <si>
    <t>Elaboració d'un Pla Estratègic del sòl no urbanitzable en la clau agrícola</t>
  </si>
  <si>
    <t>Drafting  an strategic plan of agricultural land</t>
  </si>
  <si>
    <t xml:space="preserve">Consensuar un document que determini accions i les prioritzi i pressuposti en un marc temporal fins al 2030, a partir del treball previ realitzat que aglutina els plans, projectes i documents preexistents. També ha de preveure la definició i execució d’un procés de participació ciutadana amb els propietaris i agents relacionats amb el sòl agrícola del municipi. 
Objectius principals del pla:
- Consolidar els espais periurbans mantenint els seus usos agroforestals i potenciant-ne la seva utilitat pública.
- Disposar d’un banc de terres agràries per frenar l’abandonament i garantir la biodiversitat i posar en valor el motor econòmic de l’agricultura.
- Mantenir la biodiversitat agrària
- Impulsar l’activitat agrícola i adaptar-la davant els efectes possibles del canvi climàtic.
- Incloure, reformular i preveure millores en el sistema de control dels usos indeguts en l’àmbit del sòl agrícola i permetre la continuïtat de les accions que ja es duen a terme de manera continuada en el global del sòl no urbanitzable. 
- Garantir la disponibilitat d'aigua per ús de reg de tot el sòl agrícola de Mataró, i alhora, millorar la capacitat de càrrega actual de l'aqüífer i la seva qualitat en quant a regulació d'usos.
- Afavorir el consum local del producte agrícola
- Potenciar i afavorir la producció agrícola ecològica
Aquest Pla Estratègic ha de recollir instruments ja existents (redactats i no implantats) que tenen relació directa amb la gestió del sòl no urbanitzable amb la clau agrícola. Documents previs a considerar: L’esborrany de projecte  “El sòl no urbanitzable: un valor a potenciar entre tots” redactat des de la Unitat de Gestió Agrícola i Forestal  en podria ser el punt de partida
Pla Especial Cinc Sènies - Mata - Valldeix. Disposa d’una comissió especial de seguiment del pla.  Caldrà considerar (adaptació al planejament vigent sectorial) i el que es recull en la Modificació del PGOM de Mataró en adaptació al Pla Director Urbanístic del Sistema Costaner (PDUSC). 
També caldrà i considerar les accions que es recullen en un pla estratègic fet per Unió de Pagesos en relació a aquest àmbit de les Cinc Sènies. 
Accions bàsiques i centrals que ha de contenir:
1. Desenvolupament del Pla Especial o de Gestió per les Cinc Sènies - Mata - Valldeix.
2. Millora dels mitjans de controls dels usos indeguts en el SNU. (Preveu establir i redefinir un protocol segons les actuacions que ja es duen a terme actualment i donar continuïtat a la realització de tasques dins de la clau agrícola del sòl no urbanitzable.)
Accions relacionades amb el pla anterior (Pla de lluita contra el canvi climàtic - Agenda 21 Mataró):
1.6.2.a “Desenvolupar un Pla especial o un altre instrument de normativa urbanística que permeti aconseguir els objectius de protecció i gestió de l’espai de les Cinc Sènies-Mata-Valldeix”
 3.2.1.a. “Millorar els mitjans de control dels usos indeguts en el sòl no urbanitzable del municipi”
</t>
  </si>
  <si>
    <t>Unitat de Gestió Agrícola i Forestal
Servei d'Urbanisme</t>
  </si>
  <si>
    <t>Sector agrícola. Unió de Pagesos.</t>
  </si>
  <si>
    <t>Millora en la biodiverstiat del municipi. Millor regulació i funcionament de l'aqüífer. Reactivació econòmica d'un sector molt residual.</t>
  </si>
  <si>
    <t>Augment de la superfície conreada a Mataró.</t>
  </si>
  <si>
    <t>Pla Director Urbanístic del Sistema Costaner (PDUSC). Pla Especial Cinc Sènies - Mata -Valldeix. Anella Verda-  Blava</t>
  </si>
  <si>
    <t>Millora de les condicions de les rieres i els torrents</t>
  </si>
  <si>
    <t>Improvement of the conditions of habitats in streams and creeks</t>
  </si>
  <si>
    <t xml:space="preserve">Donar continuïtat als treballs previs d’estudi i necessitats i execució d’actuacions de millora als trams del Torrent de la Salamandra i el Torrent de Can Solé i establir un programa continu de restauració de neteja i esbrossada de canya (Arundo donax) per potenciar les poblacions residuals d’alocars.  
A considerar els següents aspectes: 
- Actualitzar la prospecció de les poblacions d'aloc, especialment al torrent de la Salamandra i al torrent de Can Solé. Segons l’estat de les poblacions i l’estat dels marges de la riera es delimitaran els trams objecte d’intervenció. 
- Restaurar, si s'escau, la morfologia dels talussos.
- Eliminar la canya i altres espècies invasores.
- Revegetar amb aloc i espècies acompanyants.
- Eliminació de residus de les lleres
A considerar que totes aquestes actuacions es duran a terme sobre superfície de domini públic que és competència de l’ACA; fet que suposarà la gestió dels corresponents permisos i la gestió associada. 
Accions relacionades amb el pla anterior (Pla de lluita contra el canvi climàtic - Agenda 21 Mataró):
3.1.1.a “Regenerar poblacions viables d’alocars en trams de rieres susceptibles d’acollir-les”
</t>
  </si>
  <si>
    <t>Servei d'Espais Públics</t>
  </si>
  <si>
    <t xml:space="preserve">Agència Catalana de l'Aigua
Departament de Territori i Sostenibilitat (Generalitat de Catalunya)
Consell Comarcal del Maresme
</t>
  </si>
  <si>
    <t xml:space="preserve">Augment i conservació de la biodiversitat. Regulació de la velocitat de l'aigua en cas d'inundacions. Reforçar i millorar el projecte de l'Anella Verda - Blava. Millorar la connectivitat ecològica nord-sud del terme municipal. </t>
  </si>
  <si>
    <t>Recuperació de trams d'al·locar i eliminació i radicació de trams amb canyar. Protecció dels hàbitats d'interès comunitari de tipus prioritari d'ambient fluvial.</t>
  </si>
  <si>
    <t>Projecte Anella Verda - Blava.  Estudis de l'espai fluvial de les conques de les rieres del Maresme i rieres Metropolitanes nord  (http://aca-web.gencat.cat/aca/documents/ca/publicacions/espais_fluvials/publicacions/estudis_pef/g_maresme/pef_maresme.htm).</t>
  </si>
  <si>
    <t xml:space="preserve">Revisió dels instruments d'ordenació forestal actuals de les finques municipals per adaptar-los als efectes del canvi climàtic </t>
  </si>
  <si>
    <t>Review of current forest planning instruments on municipal estates to adapt them against climate change</t>
  </si>
  <si>
    <t xml:space="preserve">Afecta als instruments d’ordenació forestal (IOF) vigents (Pla Tècnic de Gestió i Millora Forestal de l’any 2014) de les forests de titularitat municipal: Parc Forestal i . Cul del Món, Paratge Lluscà, Pont de la Vila, Can Gener i Can Canyameres, amb un total de 43,55 ha. 
La forta sequera que pateixen aquestes forests (principalment sobre les poblacions de pinedes) debiliten les masses i fan que siguin molts susceptibles a atacs de plagues forestals (atacs per Tomicus, especialment) que impliquen elevar la mortalitat, augmentar la càrrega combustible, i per tant, el risc d’incendi forestal. 
Atenent a la situació actual (2016-2017) de presència de rodals amb fusta forta i prevenir possibles efectes per plagues, l’acció passa per donar continuïtat a l’acció ja iniciada per part del consistori que ha estat fer una revisió del document tècnic de gestió  (PTGMF). 
El PTGMF està programat a 20 anys i s’ha considerat necessària la seva revisió pels motius exposats anteriorment. La situació actual de sequera i la plaga del Tomicus ha portat a una revisió, de fet, del PTGMF de tal manera que ja s’ha avançat l’execució del Pla i està previst que el proper any 2018 quedi executat.  S’ha iniciat el tràmit per obtenir la certificació forestal sostenible de la gestió dels boscos de propietat municipal
Accions relacionades amb el pla anterior (Pla de lluita contra el canvi climàtic - Agenda 21 Mataró
3.2.2 a. “Aplicar una adequada gestió forestal en els boscos públics municipals”.
</t>
  </si>
  <si>
    <t>Unitat de Gestió Agrícola i Forestal</t>
  </si>
  <si>
    <t xml:space="preserve">Associació de propietaris forestals del Maresme. 
Departament de Territori i Sostenibilitat. 
Consell Comarcal del Maresme
Xarxa i Servei de Parcs Naturals (Diputació Barcelona) 
Unitat de Prevenció d'Incendis Forestals (Diputació Barcelona)
ADF ( Agrupació de Defensa Forestal) Serra de Marina.
</t>
  </si>
  <si>
    <t>Augment de la biodiversitat forestal del no urbanitzable del municipi.</t>
  </si>
  <si>
    <t>Reduccó del risc d'incendi forestal. Disminució d'efectació per plagues (Tomicus). Superfície (ha) tractada amb gestió forestal sostenible.</t>
  </si>
  <si>
    <t>Pla Especial de Protecció del Medi Físic i del Paisatge de les Serres del Montnegre-Corredor.  Pla Especial d’ordenació de l’àmbit  “Parc Forestal del Turó d’en Dori”.</t>
  </si>
  <si>
    <t>Foment de despeses de gestió forestal sostenible en finques forestals privades</t>
  </si>
  <si>
    <t>Subsidize sustainable forest management costs on some private forest farms</t>
  </si>
  <si>
    <t xml:space="preserve">Es proposa dur a terme diferents actuacions que passen per dona continuïtat i fomentar les actuacions que ja està duent a terme l’Ajuntament de Mataró. 
Fase1. Continuar amb les tasques associades al manteniment i funcionament del registre de propietaris forestals de Mataró.  
Fase 2. Campanya de comunicació
Al 2016 es va fer una primera presentació pública de sensibilització. Desprès s’ha fet seguiment individualitzat de sensibilització que ha portat a la gestió sostenible d’un quarantena d’hectàrees als entorns de Sant Miquel de Mata. Es donarà continuïtat a questa fase de comunicació. 
Fase 3.  Donar continuïtat a la tasca d’assistència tècnica municipal 
Aquesta acció d’assistència ja s’està realitzant. En el marc del Pla d’Atac al Tomicus, no es necessària la redacció d’un IOF per a poder gestionar les finques. Per aquest 2017 està previst signar una conveni amb l’APFMC per a subvencionar les despeses d’execució dels treballs de gestió forestal de finques colindants a les municipals que tenen un ús públic, que complementin els ajuts d’altres administracions (Departament d’Agricultura i Diputació de Barcelona).
</t>
  </si>
  <si>
    <t xml:space="preserve">Propietaris de finques. forestals del municipi.
Associacions de propietaris forestals
Departament de Territori i Sostenibilitat. Departament d'Agricultura, Ramaderia, Pesca i Alimentació.
Consell Comarcal del Maresme.
Xarxa de Parcs Naturals (Diputació Barcelona).
Unitat de Prevenció d'Incendis Forestals. (Diputació Barcelona).
Centre de la Propietat Forestal (CPF).
ADF Serra de la Marina.
</t>
  </si>
  <si>
    <t>Augment de la biodiversitat forestal del no urbanitzable del municipi. Conscienciació de la població de la importància de la gestió forestal sostenible i el paper dels boscos en els serveis socials i econòmics (no coneguts). Possibilitat de generar dinamització econòmica a través de l'execució d'actuacions programades dels PTGMFs.</t>
  </si>
  <si>
    <t>Augment de la superfície forestal gestionada de manera sostenible al municipi.</t>
  </si>
  <si>
    <t>Pla Especial de Protecció del Medi Físic i del Paisatge de les Serres del Montnegre-Corredor.  Pla Especial d’ordenació de l’àmbit  “Parc Forestal del Turó d’en Dori”. Ordres d'ajuts del DARPA de gestió forestal sostenible per la redacció d'IOFs.</t>
  </si>
  <si>
    <t>Modificació del Reglament del servei d'abastament d'aigua potable</t>
  </si>
  <si>
    <t>Modificaction of regulation of the potable water supply service</t>
  </si>
  <si>
    <t xml:space="preserve">Donar continuïtat i finalitzar l’acció ja iniciada de “Modificació del Reglament del servei d'abastament d'aigua potable”. 
Aquesta acció es troba actualment al 60%, en quant a la seva redacció. 
Consisteix en la modificació i actualització del Reglament d’acord amb les noves necessitats i requeriments del municipi i en base al que es disposa el Pla Director de l’Aigua de Mataró (2011-2025). 
Donar continuïtat i finalitzar l’acció ja iniciada de “Modificació del Reglament del servei d'abastament d'aigua potable”. 
Aquesta acció es troba actualment al 60%, en quant a la seva redacció. 
Consisteix en la modificació i actualització del Reglament d’acord amb les noves necessitats i requeriments del municipi i en base al que es disposa el Pla Director de l’Aigua de Mataró (2011-2025). 
Donar continuïtat i finalitzar l’acció ja iniciada de “Modificació del Reglament del servei d'abastament d'aigua potable”. 
Aquesta acció es troba actualment al 60%, en quant a la seva redacció. 
Consisteix en la modificació i actualització del Reglament d’acord amb les noves necessitats i requeriments del municipi i en base al que es disposa el Pla Director de l’Aigua de Mataró (2011-2025). 
</t>
  </si>
  <si>
    <t>AMSA</t>
  </si>
  <si>
    <t>Reducció en la despesa d’aigua municipal i millor adaptació a possibles restriccions i situacions desfavorables causades pel canvi climàtic</t>
  </si>
  <si>
    <t>Millora en l'eficiència de la gestió i abastament de l'aigua potable al municipi.</t>
  </si>
  <si>
    <t>Implantació del Pla Director de Clavegueram</t>
  </si>
  <si>
    <t>Implementation of the Sewerage master plan</t>
  </si>
  <si>
    <t xml:space="preserve">Executar totes les actuacions proposades al Pla Director de Clavegueram amb la finalitat d’adequar i garantir el bon funcionament de la xarxa de clavegueram; a 2017 es troben al 80% del seu desenvolupament. 
Entre d’altres, les principals actuacions a portar a terme són:
- Construir nous col•lectors
- Millorar i renovar la xarxa de clavegueram
- Construir nous embornals i pous de registre
Accions relacionades amb el pla anterior (Pla de lluita contra el canvi climàtic - Agenda 21 Mataró)
4.2.1.a “Continuar aplicant el Pla director del clavegueram substituint les canonades més antigues i construint nous col•lectors, embornals i pous de registre”.
</t>
  </si>
  <si>
    <t>Dismunució de pèrdues materials en episodis de risc per inundació</t>
  </si>
  <si>
    <t>Assoliment de totes les actuacions contemplades al pla.</t>
  </si>
  <si>
    <t xml:space="preserve">Pla Director de Clavegueram </t>
  </si>
  <si>
    <t>Connexió a la xarxa de clavegueram municipal d'urbanitzacions no connectades</t>
  </si>
  <si>
    <t>Connection to the sewarage system of several residential areas that ares till not connected</t>
  </si>
  <si>
    <t xml:space="preserve">Actualment es troben pendents de connectar la urbanització “Les Sureres” i el conjunt d'habitatges i edificis situats al front de mar a llevant de la ciutat.
Per tal de reduir la contaminació per aigües residuals que pot afectar l’aqüífer i el medi marí (amb especial atenció al prat de posidònia i el seu paper cabdal per la captació de CO2 i per la seva aportació a la biodiversitat marina) l’acció passa per connectar aquelles àrees urbanes encara sense sistema de sanejament a la xarxa de clavegueram de la ciutat.
Aquesta acció es pot dur a terme a través d’ajuts del Departament de Governació de la Generalitat de Catalunya. 
Accions relacionades amb el pla anterior: 4.2.2.a Connectar a la xarxa de clavegueram la urbanització de Santa Maria de Cirera “Les Sureres” i totes les peces de sòl urbà situades en el front de mar a llevant de la ciutat
</t>
  </si>
  <si>
    <t>AMSA
Servei d'Espais Públics</t>
  </si>
  <si>
    <t>Agència Catalana de l'Aigua i sector privat</t>
  </si>
  <si>
    <t>Precipitació extrema</t>
  </si>
  <si>
    <t>Conservació i millora de la comunitat de posidònia del fons marí. Regulació de llevantades per augment de vegetació en fons marí. Reducció de problemes de salubritat en episodis d'inundacions</t>
  </si>
  <si>
    <t>Connectivitat de tots els nuclis urbans a la xarxa de clavegeueram. Augment de la superfície del prat de posidònia.</t>
  </si>
  <si>
    <t>Gestió de la conca de la riera d'Argentona</t>
  </si>
  <si>
    <t>Management of Riera d'Argentona basin</t>
  </si>
  <si>
    <t xml:space="preserve">Des del març de 2017 existeix una comissió tècnica formada per responsables polítics i tècnics dels municipis que formen part de la conca (Argentona, Cabrera de Mar, Dosrius, Mataró i Òrrius), pel Consell Comarcal del Maresme, el Consorci de Turisme Costa del Maresme i la companyia d’aigües AMSA. Està previst que es defineixin i executin una sèrie d’accions per posar en valor la recuperació de la riera des del punt de vista ambiental i paisatgístic a través de l’elaboració d’un projecte global que també inclogui determinar fonts de finançament.
L’acció passa perquè es faci un seguiment tècnic i polític en la redacció d’aquest document tècnic i en la seva posterior execució, tenint en compte els següents aspectes a considerar en el context específic de Mataró:
- El projecte hauria d’incloure actuacions per la utilització indirecta de l’aigua regenerada per a l’abastament, amb la possibilitat de recarregar l’aqüífer de la riera d’Argentona que permetin millorar la capacitat de retenció hídrica i millorar la recàrrega de l’aqüífer. La riera d’Argentona actualment no presenta cabal en la seva llera, essent una problemàtica pel paper connector que realitza aquest curs i per la pèrdua de funcionalitat que suposa aquest estiatge per la regulació i funcionament de l’aqüífer. Aquesta acció cerca que es produeixi aquesta recuperació del cabal a través del reaprofitament de l’afluent de la depuradora de Mataró que ara es llença al mar. L’acció depèn de la redacció i posterior finançament d’un projecte LIFE que coordinarà la comissió esmentada. Hi ha diferents opcions o solucions tècniques associades a aquest projecte que s’hauran de valorar en quant a viabilitat tècnica i econòmica que ja han estat estudiades en una primera fase.  En tot cas, la viabilitat o la necessitat d’aquesta recàrrega es determinarà amb l’estudi hidrogeològic que està duent a terme l’Agència Catalana de l’Aigua, i que ha de caracteritzar quantitativament la capacitat de l’aqüífer. De forma paral•lela, la mateixa Agència Catalana de l’Aigua ha realitzat una prova pilot de biodesnitrificació. Ambdós treballs tenen per objectiu estudiar la viabilitat d’augmentar la capacitat de dilució d’aigua pròpia al sistema d’abastament d’aigua potable en aproximadament 1 hm3/any i de poder reduir la dependència del Ter.
- El projecte hauria d’integrar l’acció municipal de Mataró referent al projecte de l’Anella Verda- Blava en l’àmbit que discorrerà per l’entorn de la riera d’Argentona. També caldrà integrar el que s’esdevingui de l’actual projecte que s’està redactant per part de Diputació de Barcelona, “Camins esportius”, que pretén connectar els municipis de la riera amb la franja costanera. Caldrà considerar possibles connexions a aquest nou camí en consonància amb el que s’esdevingui de l’Anella Verda- Blava.
- Integrar una implantació de sistema terciari per l’EDAR. 
- Recuperar i integrar dins del projecte els elements d’interès cultural, patrimonial i paisatgístic que consten al document de la Carta de Paisatge de la Riera d’Argentona. 
Per tant, durant la primera fase de redacció del projecte caldrà fer seguiment tècnic específic considerant la transversalitat d’accions que depenen directa o indirectament d’aquest projecte integral pel que fa a Mataró. 
El cost d’aquesta acció anirà associat al que determini el projecte i s’assumeix en aquesta fase del PAESC com a 0 € (assistència tècnica i política). 
AMSA no lidera el projecte, sinó que esdevindrà col•laboradora per a desenvolupar les actuacions que corresponguin.
Accions relacionades amb el pla anterior (Pla de lluita contra el canvi climàtic - Agenda 21 Mataró)
Accions relacionades amb el pla anterior (Pla de lluita contra el canvi climàtic - Agenda 21 Mataró):
3.1.1.b “Avaluar la possibilitat de crear un aiguamoll a la desembocadura de la riera d’Argentona amb les aigües de sortida de la depuradora”
4.3.1.a. “Col•laborar amb l’Agència Catalana de l’Aigua i el Consell Comarcal del Maresme en les millores necessàries de la depuradora i valorar les possibilitats d'implementació del tractament terciari”
</t>
  </si>
  <si>
    <t>AMSA
Servei d'Urbanisme</t>
  </si>
  <si>
    <t xml:space="preserve">Municipis d’Argentona, Cabrera de Mar, Dosrius i Òrrius  
Consell Comarcal del Maresme
Consorci de Turisme Costa del Maresme
Agència Catalana de l’Aigua
</t>
  </si>
  <si>
    <t xml:space="preserve">Recàrrega de l'aqüïfer. </t>
  </si>
  <si>
    <t>Increment de la vegetació de ribera associada a la Riera. Presència d'un itinerari a l'entron de la Riera. Presència de cabal mínim a la riera. Millora de la qualitat en pous i aqüífer i disminució de la salinitat en aigua de reg.</t>
  </si>
  <si>
    <t xml:space="preserve">Projecte Anella Verda- Blava
Projecte Camins Esportius (en redacció per Diputació de Barcelona)
Carta del Paisatge de la Riera d'Argentona
</t>
  </si>
  <si>
    <t>Implantació del Pla Director de l’Aigua de Mataró, en els nous escenaris del canvi climàtic</t>
  </si>
  <si>
    <t>Implementation of Mataró potable wàter master plan, taking into account climate change new scenarios</t>
  </si>
  <si>
    <t xml:space="preserve">El Pla Director de l’Aigua de Mataró (PDAM) té per objecte avaluar l’estat de les instal•lacions i el balanç actual de cabals, a més de fer una prognosi de l’estat futur d’aquests aspectes, i concloure amb les actuacions necessàries per assegurar un correcte funcionament del servei d’abastament. La base de planificació per a aquest Pla Director és de quinze anys, i finalitza l’any 2025 i les infraestructures programades durant aquest període han estat dimensionades per satisfer, com a mínim, la demanda esperada per a l’any 2035. 
L’acció és donar continuïtat i seguiment a aquest document.
En quant als nous escenaris davant el que pot suposar els efectes del canvi climàtic el pla planteja i analitza diferents alternatives per incrementar els recursos disponibles, ja sigui per a un millor aprofitament de l’aqüífer de la riera d’Argentona o per a la utilització d’aigua regenerada de l’EDAR de Mataró. 
Aquestes actuacions o noves propostes no han estat incloses dins del Pla d’Inversions del Pla Director i únicament han estat valorades a títol informatiu en el document vigent, atès que la implantació de qualsevol d’aquestes actuacions requeriria l’elaboració del corresponent projecte executiu i el lideratge de les administracions corresponents. 
</t>
  </si>
  <si>
    <t xml:space="preserve">Consell Comarcal del Maresme. Consorci de Turisme Costa del Maresme
Sector privat. Agència Catalana de l’Aigua
</t>
  </si>
  <si>
    <t>Millora de la connectivitat ecològica de la riera.</t>
  </si>
  <si>
    <t>Disponibilitat de recursos d'abastament en front els escenaris de demanda previstos.</t>
  </si>
  <si>
    <t xml:space="preserve">Projecte Anella Verda- Blava. 
Projecte Camins Esportius (en redacció per Diputació de  Barcelona)
Carta del Paisatge de la Riera d'Argentona
</t>
  </si>
  <si>
    <t>Substitució dels comptadors mecànics per electrònics dels consums d'aigua de xarxa</t>
  </si>
  <si>
    <t>Change of mechanic wàter meters by electronic ones</t>
  </si>
  <si>
    <t xml:space="preserve">L’any 2011, a Mataró, el 66% dels comptadors eren mecànics i el 34% electrònics.
Acció iniciada per part d’AMSA i resta pendent d’executar en base al desenvolupament del Pla Director de Comptadors.
Substituir de forma progressiva tots els comptadors mecànics per comptadors electrònics amb l’objectiu de conèixer de forma més detallada i precisa l’evolució dels consums dels equipaments i les instal•lacions municipals. 
Aquesta actuació es realitzarà en base al compliment del Pla de renovació del Pla Director de l’Aigua que s’ha establert que l’any 2025 no quedin comptadors mecànics de més de quinze anys d’antiguitat i comptadors electrònics de més de dotze anys, fet que implica una substitució natural segons el Pla dels comptadors mecànics vells pels electrònics. 
El pressupost d’aquesta acció queda inclosa dins del programa d’execució del Pla Director d’Aigua de Mataró en base al seu estudi econòmic i financer. 
Accions relacionades amb el pla anterior (Pla de lluita contra el canvi climàtic - Agenda 21 Mataró):
4.1.3.a “Substituir els comptadors mecànics per comptadors electrònics”
</t>
  </si>
  <si>
    <t>Menys emissions de GEH per reducció del consum d'aigua</t>
  </si>
  <si>
    <t>Més control i possibilitat d'aplicar mesures d'estalvi i eficiència en el consum d'aigua potable</t>
  </si>
  <si>
    <t>Definició i aplicació d'actuacions específiques de conscienciació d'ús i consum responsable de l'aigua en equipaments i instal·lacions municipals</t>
  </si>
  <si>
    <t>Definition and implementation of specific actions to raise awareness on  responsible use of water in municipal buildings and services</t>
  </si>
  <si>
    <t xml:space="preserve">Definir una campanya específica per millorar l’eficiència en el consum del recurs aigua, adreçada al públic objectiu i usuaris dels equipaments municipals i estudiar el comportament de despesa en els equipaments a través d’un estudi/auditoria.
1. A través de l’anàlisi dels valors que es disposen dels consums/any per equipaments municipals s’elaborarà la proposta d’equipaments objecte de la campanya. S’escolliran els equipaments amb més demanda del recurs aigua. 
2. Caldrà fer una visita de recorregut d’aigua amb els gestors i/o empreses que gestionen el/els equipaments per tal de valorar, estudiar i analitzar les possibles causes de les altes demandes i conèixer si aquestes provenen per hàbitats indeguts o per altres motius. 
3. Definició de la campanya ambiental.
Definició i pressupost de les actuacions associades a la campanya, considerant aspectes com previsió de disseny i edició de materials de difusió i materials directament relacionats amb les actuacions, previsió de número d’educadors presencials, definició de mesures directes i avisos a les instal•lacions, previsió d’edició de material digital per la web dels equipaments....
Es preveu un pressupost inicial de 10.000 € per la realització d’una campanya de 3 mesos de duració a un dels equipaments amb més despesa que es repetiria en 5 anys. 
</t>
  </si>
  <si>
    <t xml:space="preserve">
Servei de Desenvolupament Sostenible
Servei d'Equipaments Municipals</t>
  </si>
  <si>
    <t>Usuaris equipaments (sector privat)</t>
  </si>
  <si>
    <t>Reducció de les despeses municipals per subministrament d'aigua. Conscienciació cituadana de la sostenibilitat en el vector aigua.</t>
  </si>
  <si>
    <t>Reducció de la despesa de consum d'aigua en els equipaments municipals amb més demanda.</t>
  </si>
  <si>
    <t xml:space="preserve">Incorporació dels consums d’aigua municipals en el SIE </t>
  </si>
  <si>
    <t>Incorporation of municipal water consumption in SIE (Energy Accounting System</t>
  </si>
  <si>
    <t xml:space="preserve">Iniciar el seguiment dels indicadors i despesa de consum d’aigua integrant el consum d’aigua en el programa de gestió energètica municipal (SIE). Existeix la possibilitat d’integrar-ho o desenvolupar un sistema de control a banda que només estudiï i analitzi els consums d’aigua dels equipaments municipals
L’objectiu és avaluar, planificar i desenvolupar polítiques sostenibles a posteriori per contribuir a l’estalvi en el consum d’aigua dels equipaments municipals. Per fer-ho cal un sistema automàtic (equivalent a un Sistema d’Informació Energètica) que identifiqui despeses i la seva evolució.
La posada en funcionament d’aquest seguiment ha de permetre definir en una segona fase actuacions de millora d’eficiència en l’ús de l’aigua. 
A partir de les dades obtingudes i l’anàlisi dels resultats de cada equipaments es realitzaran auditories per elaborar propostes detalles de millora de tots els equipaments. Aquestes eines han de derivar en l’aplicació de mesures de reducció de despesa d’aigua per usos en equipaments públics. 
Aspectes a considerar:
- recopilació de consums d’aigua per any i comptadors en tots els equipaments municipals
- elaboració d’una diagnosi completa de consums per equipaments en funció d’usos i capacitat d’acollida, identificant una previsió per prioritzar actuacions de millora
- establir mesures correctores planificades i pressupostades per cada equipament
Es preveu poder utilitzat la plataforma actual del SIE. La quota anual per la seva utilització ja està imputada en una acció de mitigació del PAESC i per aquest motiu no es comptabilitza cap despesa en aquesta fitxa.
</t>
  </si>
  <si>
    <t xml:space="preserve">AMSA
Servei de Desenvolupament Sostenible
</t>
  </si>
  <si>
    <t>Consell Comarcal del Maresme</t>
  </si>
  <si>
    <t>Reducció de la despesa de l'Ajuntament per consum d'aigua potable. Apllicació de mesures directes d'estalvi.</t>
  </si>
  <si>
    <t xml:space="preserve">Pla Director de l'Aigua de Mataró.  </t>
  </si>
  <si>
    <t>Creació d'un apartat de canvi climàtic a la web municipal</t>
  </si>
  <si>
    <t>Creation of an specific site on climate change in the municipal website</t>
  </si>
  <si>
    <t xml:space="preserve">Crear un apartat específic a la web municipal relacionat amb el canvi climàtic, amb una especial atenció al context municipal, que permeti: 
1.Informar sobre coneixements genèrics i propers del canvi climàtic
2. Donar a conèixer les vulnerabilitats i riscos destacables sobre els quals estan exposats els habitants de la ciutat de Mataró, tant a nivell general com a nivell puntual (possibilitat de poder informar en períodes específics anuals com pot ser una onada de calor).
Aquest apartat hauria de poder ser vinculat a un baner o pestanya que aflorés en la home en casos d’episodis d’impactes puntuals per tal de que també funcionés com a sistema d’avís a la població.
Es plantegen com a possibles apartats a incloure i considerar els següents: 
- Contextualització breu de què és el canvi climàtic?
- Concepte, causes que l’originen, perspectives i polítiques generals
- Canvi climàtic i Salut
- El canvi climàtic a Mataró. El document del PAESC i les polítiques que es duen a terme (link del document) 
- Riscos i Vulnerabilitats
- Accions a desenvolupar per l’adaptació i la mitigació
- Què pots fer tu? 
Possibles Links a incloure a la web: http://canviclimatic.gencat.cat/web/.content/home/campanyes_i_comunicacio/publicacions/publicacions_de_canvi_climatic/Estudis_i_docs_adaptacio/Estudi_LaVola_adaptacio_municipis/Vulnerabilitat_canvi_climatic_municipis_Vdef_set.pdf
L’acció planteja la creació de l’apartat amb tasques contínues de manteniment i actualització. Tanmateix, no s’hi associa cost perquè són tasques assumibles.
</t>
  </si>
  <si>
    <t>Servei de Desenvolupament Sostenible</t>
  </si>
  <si>
    <t>Mitjans de comunicació locals i comarcals per possibles links i difusió de notícies</t>
  </si>
  <si>
    <t xml:space="preserve">Conscienciació a la població del fenomen del canvi climàtic i dels riscos que planteja
Informació a la població de les polítiques que es realitzen per frenar els efectes del canvi climàtic
Fomentar la participació
Millorar la gestió i execució del PAESC
</t>
  </si>
  <si>
    <t>Augment de persones informades durant episodis de risc i/o emergència. Augment de participació en activitats participatives i informatives associades en  millora de l'eficiència energètica i en adaptació al canvi climàtic.</t>
  </si>
  <si>
    <t>Validació pel Consell Municipal de Medi Ambient de l'elaboració del PAESC i del seu seguiment i revisions posteriors</t>
  </si>
  <si>
    <t xml:space="preserve">SECAP validation, monitoing and assessment by the Municipal Environment Council </t>
  </si>
  <si>
    <t xml:space="preserve">Cal fer revisions cada dos anys del document del PAESC i donar-ne compte a la Unió Europea.
Atenent a l’existència de dos òrgans de participació en els àmbits de medi ambient i sostenibilitat del municipi es proposa que es doni continuïtat a aquest sistema que permet fomentar la participació de manera interna (Comissió Agenda 21) i de manera externa (Consell Municipal de Medi Ambient) del que ha de ser la tasca de seguiment i revisió del document del PAESC. 
Es proposa canviar de nom de la Comissió Agenda 21 actual i que passi a dir-se “Comissió per l’Energia i el Clima”. Aquesta Comissió estarà presidida pel regidor/a amb les competències delegades de medi ambient i sostenibilitat i la secretaria tècnica recaurà en els serveis tècnics del Servei de Desenvolupament Sostenible o unitat que gestioni aquest àmbit. La Comissió estarà integrada per representants tècnics de les unitats de gestió municipals que estiguin implicades en l’execució de les diverses accions de mitigació i adaptació que estableix el pla d’acció. La Comissió serà l’espai de coordinació, seguiment i revisió de les accions del Pla.
La Comissió per l’Energia i el Clima haurà de fer un treball previ tècnic per poder revisar aquest document del pla d’acció i fer-ne el seguiment. La coordinació i supervisió d’aquest procés la realitzarà el Servei de Desenvolupament Sostenible, que seran qui tutoraran aquest procés i en seran els responsables. El seguiment de les accions de mitigació inclourà dues parts diferenciades: l’evolució de les dades de consums municipals: equipaments i instal•lacions, semàfors i enllumenat, flota de vehicles (interna i externa) i transport públic i avaluació de l’estat d’execució de les accions del PAESC en quant a mitigació. En el cas del pla d’acció d’adaptació caldrà fer seguiment de l’evolució i grau de compliment de les accions del PAESC en quant a adaptació. 
El Servei de Desenvolupament Sostenible també serà qui haurà de convocar el Consell Municipal de Medi Ambient per validar i consensuar els seguiments periòdics del PAESC i els processos de revisió que se’n facin.
</t>
  </si>
  <si>
    <t>Agents socials i econòmics</t>
  </si>
  <si>
    <t>Fomentar la participació ciutadana en el context de l'estratègia de la ciutat per lluitar contra el canvi climàtic i millorar l'eficiència energètica i la reducció de les emissions de CO2</t>
  </si>
  <si>
    <t>Existència i posada en funcionament de la Comissió per a l'Energia i el Clima</t>
  </si>
  <si>
    <t>Tots els que es descriuen en cadascuna de les accions de mitigació i adaptació del PAESC.</t>
  </si>
  <si>
    <t>Desenvolupament sostenible del Pla Estratègic i Director del Port de Mataró</t>
  </si>
  <si>
    <t>Sustainable Development of the Strategic and Master Plan of Mataró Harbour</t>
  </si>
  <si>
    <t>Servei d'Urbanisme
Servei de Desenvolupament Sostenible
Sevei de Promoció de Ciutat i Comerç</t>
  </si>
  <si>
    <t xml:space="preserve">Port de Mataró.
Generalitat de Catalunya. Direcció General de Costes de l'Estat Espanyol. Sector nàutic. Sector comercial de l'àmbit port i del front marítim. </t>
  </si>
  <si>
    <t xml:space="preserve">Conservació i augment de la superfície del prat de posidonia. Manteniment de les platges "naturals" d'interès. </t>
  </si>
  <si>
    <t xml:space="preserve">Desenvolupament sostenible del Pla Estratègic i Director del Consorci Mataró. </t>
  </si>
  <si>
    <t>Pla estratègic i director
del Consorci Port Mataró
(Juny 2008).</t>
  </si>
  <si>
    <t>Conservació i gestió de l'alguer de Posidònia</t>
  </si>
  <si>
    <t>Conservation and management of Posidonia habitat</t>
  </si>
  <si>
    <t>Unitat de Gestió Agrícola i Forestal
Servei de Desenvolupament Sostenible
Direcció de Cultura
Servei de Promoció de Ciutat i Comerç</t>
  </si>
  <si>
    <t xml:space="preserve">Departament d'Ecologia de la Universitat de Barcelona
Delegació de la Serralada Litoral Central (Institució Catalana d’Història Natural)
Escola del Mar de Badalona
Direcció General de Pesca i Afers Marítims (Generalitat de Catalunya)
Centre d’immersió Blaumar
Societat de Pesca i Activitats Subaquàtiques de Mataró (SPAS)
Confraria de Pescadors Sant Pere de Mataró
Direcció General de Polítiques Ambientals i del medi natural del DTS 
Port de Mataró
Associació Posidònia202
Sector econòmic (activitats nàutiques relacionades amb el Port i sector comercial i de la restauració)
Grup de Treball de Custòdia Marina de la Xarxa de Custòdia del Territori (http://custodiaterritori.org/)
</t>
  </si>
  <si>
    <t>Augment de zones vulnerables (p.ex Posidonia)</t>
  </si>
  <si>
    <t xml:space="preserve">Augment de la superfície de platja i de dunes. Augment de la capacitat d'efecte embornal dels prats per reduir les emissions que produeix el municipi de CO2. </t>
  </si>
  <si>
    <t>Augment de la superfície d'alguer. Augment de biodiversitat marina.</t>
  </si>
  <si>
    <t xml:space="preserve">Projecte Alguer de Mataró
Pla Estratègic i Director del Port
Pla Director Urbanístic del Sistema Costaner
Acord de govern 112/2006
Pla de gestió (quan es redacti) corresponent espai xarxa natura 2000
Conveni de col•laboració amb l’SPAS
Acord de custòdia marina del prat d'alguer de Mataró
</t>
  </si>
  <si>
    <t>Seguiment de les actuacions i estudis relacionats amb el canvi climàtic que afecten al municipi</t>
  </si>
  <si>
    <t>Monitoring of actions and studies on climate change which affect the municipality</t>
  </si>
  <si>
    <t>Servei de Desenvolupament Sostenible
Direcció de Cultura</t>
  </si>
  <si>
    <t xml:space="preserve">Institut Català de Ciències del Clima - IC3
Consell Comarcal del Maresme
Oficina Catalana del Canvi Climàtic del Departament de Territori i Sostenibilitat (Generalitat de Catalunya)
Serveis de Medi Ambient (Diputació de Barcelona)
ADIF
Institut Cartogràfic i Geològic de Catalunya (www.iccg.cat). 
</t>
  </si>
  <si>
    <t>Ampliació del ventall de la població conscienciada i informada sobre el canvi climàtic al municipi i de les polítiques realitzades per part del consitori</t>
  </si>
  <si>
    <t>Augment de les actuacions directes realitzades per l'Ajuntament de Mantaró en el marc de la reducció de les emissions de GHE emesos,  la realització d'actuacions d'eficiència energètica i accions d'apatació al canvi climàtic i frenar la vulnerabilitat davant les noves amenaces.</t>
  </si>
  <si>
    <t xml:space="preserve">Projecte Alguer de Mataró 
Pla Estratègic
Tot el conjunt de plans i programes associats al PAESC de Mataró
</t>
  </si>
  <si>
    <t>Reforç de les activitats d’educació per la sostenibilitat en matèria de canvi climàtic a la Casa Capell</t>
  </si>
  <si>
    <t>Strengthening sustainability education activities on climate change implemented by Casa Capell</t>
  </si>
  <si>
    <t xml:space="preserve">Serveis de Medi Ambient (Diputació de Barcelona)
Departament de Territori i Sostenibilitat (Generalitat de Catalunya)
Entitats i associacions del municipi que participen i realitzen programes d'educació ambiental 
</t>
  </si>
  <si>
    <t>Incrementar l’educació i la sensibilització ciutadana vers el canvi climàtic</t>
  </si>
  <si>
    <t>Millora de la participació ciutadana en l'execució del PAESC. Assoliment més ràpid dels objectius en adaptació i mitigació a través de la població i i la ciudadania.</t>
  </si>
  <si>
    <t xml:space="preserve">Estratègia d’educació per al desenvolupament sostenible: Mataró Educació i Sostenibilitat (MES) </t>
  </si>
  <si>
    <t xml:space="preserve">Definició de mecanismes per a la gestió de la fracció verda en les urbanitzacions </t>
  </si>
  <si>
    <t>Definition of tools and procedures for green waste management in isolated residential areas</t>
  </si>
  <si>
    <t xml:space="preserve">Juntes de compensació de les urbanitzacions de Mataró
Associació de propietaris forestals del Montnegre i el Corredor
Associació de propietaris forestals del Maresme
</t>
  </si>
  <si>
    <t>Millora de l'eficiència en la recollida de les fraccions de residus que es generen en les urbanitzacions. Reducció de la despesa municipal en gestió de residus de tractaments i  verd amb origen a les urbanitzacions de Mataró.</t>
  </si>
  <si>
    <t>Reducció de les quantitats tractades de fracció verda en el tractament de la recollida selectiva en els àmbits residencials de les urbanitzacions.</t>
  </si>
  <si>
    <t>Pla Director de Zones Verdes i Espais Verds.</t>
  </si>
  <si>
    <t>Preservació dels hàbitats litorals i marins</t>
  </si>
  <si>
    <t>Conservation of coastal and sea habitats</t>
  </si>
  <si>
    <t>Unitat de Gestió Agrícola i Forestal
Direcció de Cultura
Servei d'Espais Públics</t>
  </si>
  <si>
    <t xml:space="preserve">Port de Mataró
Generalitat de Catalunya
Direcció General de Costes de l'Estat Espanyol
Sector nàutic
Sector comercial de l'àmbit port i del front marítim
Delegació de la Serralada Litoral Central de la Institució Catalana d’Història Natural) (antiga Secció de Ciències Naturals del Museu de Mataró, Direcció de Cultura de l'Ajuntament de Mataró))
Associació Posidònia 2021
Grup Natura
Altres Entitats de custòdia
</t>
  </si>
  <si>
    <t>Conservació del prat de posidònia. Millora en la qualitat de l'aigua de l'aqüífer per frenar la intrusió salina. Millora de la biodiversitat del municipi.</t>
  </si>
  <si>
    <t>Augment de la superfície de cordó dunar al front litoral.</t>
  </si>
  <si>
    <t xml:space="preserve">Projecte Alguer de Mataró. Pla Estratègic i Director del Port. Pla Director Urbanístic del Sistema Costaner. Acord de govern 112/2006. Pla de gestió (quan es redacti) corresponent espai xarxa natura 2000. Acord de custòdia marina del prat d'alguer de Mataró. </t>
  </si>
  <si>
    <t>Inclusió de criteris de lluita contra el canvi climàtic a les figures de planejament</t>
  </si>
  <si>
    <t>Introduction of Climate change criteria in land planning</t>
  </si>
  <si>
    <t>Servei d'Urbanisme</t>
  </si>
  <si>
    <t xml:space="preserve">PUMSA 
Propietaris agrícoles i forestals
Promotors privats del gremi de constructors
Departament de Territori i Sostenibilitat (Oficina ambiental de gestió unificada) Direcció General d'Urbanisme (Generalitat de Catalunya)
</t>
  </si>
  <si>
    <t>Millora de la capacitat d'adaptació dels habitatges i creixemens urbanístics davant el canvi climàtic.</t>
  </si>
  <si>
    <t>Millora de la qualitat de vida de la ciutadania.</t>
  </si>
  <si>
    <t>Pla local de l'habitatge, POUM (si aquest es redacta) Pla Director de Zones Verdes i Espais Verds. Pla de Mobilitat Urbana.Pla Director de l'Abastament de l'Aigua. Pla Director de Clavegueram. Pla Director Urbanístic del Sistema Costaner. Pla Director i</t>
  </si>
  <si>
    <t>Redacció del Pla Director de Zones Verdes i Espais Verds</t>
  </si>
  <si>
    <t>Drafting of Green Areas Master Plan</t>
  </si>
  <si>
    <t>Empreses concessionàries de gestió de parcs, jardins i zones verdes</t>
  </si>
  <si>
    <t>Millora de la biodiversitat de la ciutat a través de la regulació del verd urbà. Control de plantacions d'espècies invasores. Augment de la regulació de temperatura a la població. Previsió i regulació de l'estalvi en reg i consums a les zones verdes segons les directrius de gestió de les zones verdes</t>
  </si>
  <si>
    <t>Reducció del consum municipal d'aigua per reg. Augment de la superfície de verd urbà. Augment de les zones d'ombra. Reducció de l'efecte illa en alguns barris de la ciutat. Reducció de plagues i despesa per tractament. Augment de la biodiversitat urbana.</t>
  </si>
  <si>
    <t xml:space="preserve">Pla Director de l'Aigua de Mataró. Pla Director de l'arbrat viari (2017). Manual d’actuació de lluita integrada conta plagues i malalties d’ornamentals (desembre 2005). El Catàleg d’Arbres i Arbredes exemplars de Mataró.  </t>
  </si>
  <si>
    <t>Desenvolupament de l'Anella Verda- Blava</t>
  </si>
  <si>
    <t>Development of the Green-Blue Belt</t>
  </si>
  <si>
    <t xml:space="preserve">El Port de Mataró
Gremi de comerciants
Propietaris agrícoles i forestals
Departament de Territori i Sostenibilitat (Generalitat de Catalunya)
Servei de Costes de l'Estat Espanyol 
Entitats sense ànim de lucre que treballen en restauració i custòdia
Sector hoteler 
Parc Natural del Montnegre - Corredor
Agència Catalana de l’Aigua
</t>
  </si>
  <si>
    <t>Augment de la qualitat de vida per frenar l'efecte d'illa de calor de la zona urbana. Sentiment de manteniment de la zona del front marítim davant els riscos de llevantades i possibles pèrdues de platges i recurs turísitc. Difusió dels valors del no urbanitzable del municipi a la població local i a la turística.</t>
  </si>
  <si>
    <t>Augment de recobriment arbrat en camins agrícoles. Augment de la biodiversitat (fileres arbrades). Preservació del fron marítim i de les zones d'interès costaneres (platges i sistemes dunars) i la zona del prat d'alguer de posidònia</t>
  </si>
  <si>
    <t>Carta del Paisatge Riera Argentona. Pla Especial Cinc Sènies.  Projecte Ampliació Port i desenvolupament del front marítim. Projectes de restauració de dunes i àmbits litorals d'interès.</t>
  </si>
  <si>
    <t>Creació d'una app per gestionar els avisos d'emergències a la població per riscos</t>
  </si>
  <si>
    <t>Development of an app to manage emergency and risk warnings</t>
  </si>
  <si>
    <t>Servei de Protecció Civil</t>
  </si>
  <si>
    <t>CECAT - Centre d’emergències de Catalunya (Departament d’Interior de la Generalitat de Catalunya)</t>
  </si>
  <si>
    <t>Millora de la gestió dels riscos. Millora de la qualitat de vida.</t>
  </si>
  <si>
    <t>Augment de número de persones avisades en cas de risc derivat dels efectes del canvi climàtic. Reducció de mitjans tècnics i humans en la reducció i gestió de risc.</t>
  </si>
  <si>
    <t>Modificació del Projecte Radars amb extensió de la divulgació del canvi climàtic</t>
  </si>
  <si>
    <t>Modification of Radars Project and dissemination of climate change education</t>
  </si>
  <si>
    <t>Servei de Benestar Social</t>
  </si>
  <si>
    <t xml:space="preserve">Sector comercial
Veïns/es de la ciutat mitjançant entitats de voluntariat 
Col•lectiu de la Gent Gran.
</t>
  </si>
  <si>
    <t>Reducció de la despesa en gestió d'adaptació a canvi climàtic en el col·lectiu de la gent gran.</t>
  </si>
  <si>
    <t>Millora de la qualitat de vida del col·lectiu de la gent gran. Augment del grau de protecció en episoidis d'emergència i/o de risc relacionats amb el canvi climàtic.</t>
  </si>
  <si>
    <t xml:space="preserve">Programa de Gent Gran Activa. Pla de Salut. </t>
  </si>
  <si>
    <t>Seguiment d'actuacions i aplicació de mesures correctores al pont de la riera de Sant Simó</t>
  </si>
  <si>
    <t>Tracking on going actions and including corrective measures in Sant Simó Bridge</t>
  </si>
  <si>
    <t>Servei d'Espais Públics
Servei de Protecció Civil</t>
  </si>
  <si>
    <t>ADIF
Departament de Territori i Sostenibilitat (Generalitat de Catalunya). Agència Catalana de l'Aigua. Diputació de Barcelona.</t>
  </si>
  <si>
    <t>Millora de la biodiversitat de la Riera de Sant Simó. Eliminació d'espècies al·lòctones</t>
  </si>
  <si>
    <t>Reducció del risc d'inundabilitat. Reducció de la despesa per danys en casos de riuades.</t>
  </si>
  <si>
    <t>Anella Verda- Anella Blava. Apartat INUNCAT del DUPROCIM.</t>
  </si>
  <si>
    <t>Actuacions per millorar la seguretat de la línia de tren de rodalies al seu pas per Mataró</t>
  </si>
  <si>
    <t>Actions to strengthen security in railways in their way through Mataró</t>
  </si>
  <si>
    <t>Servei d'Urbanisme
Servei de Protecció Civil</t>
  </si>
  <si>
    <t>ADIF
Departament de Territori i Sostenibilitat (Generalitat de Catalunya)</t>
  </si>
  <si>
    <t>Preservació de platges i dunes i no pèrdua d'atractiu turístic i de biodiversitat.</t>
  </si>
  <si>
    <t>Apliació de mesures correctores associades a la viabilitat del funcionament de la via del ferrocarril.</t>
  </si>
  <si>
    <t>Pla Director del Sistema Costaner. POUM en cas de que es faci revisió de planejament urbanístic.</t>
  </si>
  <si>
    <t xml:space="preserve">Redacció del Mapa de protecció contra incendis en urbanitzacions i masos aïllats </t>
  </si>
  <si>
    <t>Drafting of Fire Prevention Map on isolated residential areas and rural houses</t>
  </si>
  <si>
    <t>Propietaris dels habitatges i instal·lacions que apareixen al plànol de delimitació. Direcció General de Prevenció, Extinció d'Incendis i Salvaments (informa sobre el mapa). Servei de Prevenció d’Incendis de la Direcció General de Medi Natural</t>
  </si>
  <si>
    <t>Reducció de pèrdues personals i materials en cas d'incendi forestal. Millora de la biodiversitat dels entorns forestals en el cas d'equipaments i instal·lacions afectades</t>
  </si>
  <si>
    <t>Existència del propi mapa i execució de les franges i tractaments que se'n determinin (ha d'obertura de franja per any i ha de manteniment de franja per any del propi mapa).</t>
  </si>
  <si>
    <t>Redacció i seguiment del Pla de Salut (2017-2020) incorporant les noves necessitats davant el canvi climàtic</t>
  </si>
  <si>
    <t>Drafting and monitoring of the Health Plan (2017-2020) taking into account new needs due to climate change</t>
  </si>
  <si>
    <t>Servei de Salut Pública i Consum</t>
  </si>
  <si>
    <t xml:space="preserve">Tota la població de Mataró 
Serveis tècnics associats a salut d’altres administracions i ens
</t>
  </si>
  <si>
    <t xml:space="preserve">Millora de la qualitat de vida. Reducció de la despesa de les administracions en salut ambiental i alimentària davant les accions per fer front al canvi climàtic. </t>
  </si>
  <si>
    <t>Reducció de persones i tractaments associats a malalties, al·lèrgies i/o altres afectacions relacionades amb el fenomen del canvi climàtic.</t>
  </si>
  <si>
    <t xml:space="preserve">Projecte Radars. Programa de la Gent Gran Activa.   Pla Director de Zones Verdes i Espais Verds. </t>
  </si>
  <si>
    <t>Vigilància i seguiment dels indicadors de la salut i el canvi climàtic</t>
  </si>
  <si>
    <t>Surveillance and monitoring of health and climate change indicators</t>
  </si>
  <si>
    <t>Informació de base important per l'elaboració de plans de salut en el marc d'apatació al canvi climàtic per millorar la prevenció i gestió d'efectes sobre la salut.</t>
  </si>
  <si>
    <t>Reducció de les incidències, malalties, de la població relacionades amb els efectes del canvi climàtic.</t>
  </si>
  <si>
    <t>Pla de Salut.</t>
  </si>
  <si>
    <t>Millora de les condicions ambientals dels equipaments municipals amb usuaris sensibles a les condicions atmosfèriques</t>
  </si>
  <si>
    <t>Enhancement of environmental conditions of public buildings and services which are sensitive to weather conditions</t>
  </si>
  <si>
    <t>Servei d'Equipaments Municipals</t>
  </si>
  <si>
    <t>Llars d'infants, centres educatius de primària, casals d'avis i seus socials destinades a l'ús del col·lectiu de la gent gran.</t>
  </si>
  <si>
    <t xml:space="preserve">Reducció de despesa energètica i consum eficient i aplicació de mesures sostenibles en onades de calor especialment i també de fred </t>
  </si>
  <si>
    <t>Millora de la qualitat de vida dels col·lectius més vulnerables a les onades de calor. Augment de les condicions d'adaptació en els equipaments municipals davant el fenomen del canvi climàtic.</t>
  </si>
  <si>
    <t>Pla d'equipaments municipals.</t>
  </si>
  <si>
    <t>NQ</t>
  </si>
  <si>
    <t>Realitzar estudis geològics detallats per determinar mesures de protecció dels habitatges i el pàrquing.</t>
  </si>
  <si>
    <t>Geological studies to determine protection measures</t>
  </si>
  <si>
    <t xml:space="preserve">Ajuntament </t>
  </si>
  <si>
    <t>Limitar l'accés a les balmes després de pluges importants o freds intensos.</t>
  </si>
  <si>
    <t>Limit access to the bays after heavy rains or heavy rains</t>
  </si>
  <si>
    <t>Millores de la xarxa d'hidrants</t>
  </si>
  <si>
    <t>Improvements in the hydrant network</t>
  </si>
  <si>
    <t>Millora la xarxa l'abastament d'aigües de la població i la xarxa d'hidrants.</t>
  </si>
  <si>
    <t>Xarxa d'hidrants plenament operativa i millora de les conduccions d'aigua.</t>
  </si>
  <si>
    <t>Hydrant network fully operational and improvement of water pipes.</t>
  </si>
  <si>
    <t xml:space="preserve">Pla Director d'Abastament d'Aigües </t>
  </si>
  <si>
    <t>Estabilir avisos directes a la població sensible a les onades de calor</t>
  </si>
  <si>
    <t>Establish direct warnings to the population sensitive to heat waves</t>
  </si>
  <si>
    <t>Improvements to the Roadmap</t>
  </si>
  <si>
    <t xml:space="preserve">Pla de manteniment del Pont de les Eres </t>
  </si>
  <si>
    <t>Maintenance plan of the Pont de les Eres</t>
  </si>
  <si>
    <t>Ajuntament i ACA</t>
  </si>
  <si>
    <t>Construcció d'un nou pont (pont dels tres ulls)</t>
  </si>
  <si>
    <t>Construction of a new bridge</t>
  </si>
  <si>
    <t>Ajuntament i Diputació de Barcelona</t>
  </si>
  <si>
    <t>Xarxa d'abastament alternatiu pel nucli de Pruit</t>
  </si>
  <si>
    <t>Alternative supply network for the Pruit core</t>
  </si>
  <si>
    <t>Comprovació de l'estanqueïtat de la xarxa d'abastament d'aigua potable del municipi</t>
  </si>
  <si>
    <t>Checking the tightness of the drinking water supply network of the municipality</t>
  </si>
  <si>
    <t>Sistema d'alarmes per fuites a la xarxa de distribuició d'aigua potable</t>
  </si>
  <si>
    <t>System of leakage alarms in the distribution network of potable water</t>
  </si>
  <si>
    <t>Actuacions del Pla director de clavegueram</t>
  </si>
  <si>
    <t>Actions of the Master Plan for sewerage</t>
  </si>
  <si>
    <t>Pla Director de clavegueram</t>
  </si>
  <si>
    <t>Redacció del projecte de tractament d'aigües residuals amb aprofitament d'aigües.</t>
  </si>
  <si>
    <t>Drafting of the project for the treatment of wastewater with water use</t>
  </si>
  <si>
    <t>Ajuntament i Generalitat de Catalunya</t>
  </si>
  <si>
    <t>Prepare a catalog of sources and water points and a maintenance plan</t>
  </si>
  <si>
    <t>Program regulating water consumption for users</t>
  </si>
  <si>
    <t>Mapa de la conca d'abastament d'aigües potables</t>
  </si>
  <si>
    <t>Map of the basin of drinking water supply</t>
  </si>
  <si>
    <t>Coneixement dels gestors del medi que afecten a la conca (propietaris forestals)</t>
  </si>
  <si>
    <t>Identificació de propietaris forestals per poder impulsar la gestió forestal a les seves finques.</t>
  </si>
  <si>
    <t>Identification of forest owners in order to promote forest management in their estates.</t>
  </si>
  <si>
    <t>Canvi de tarifes d'aigua potable per incentivar l'estalvi i la gestió forestal de la conca.</t>
  </si>
  <si>
    <t>Change in potable water rates to encourage savings and forest management in the basin.</t>
  </si>
  <si>
    <t>Intarnalització del cost del manteniment de la infraestructura "conca" i "bosc".</t>
  </si>
  <si>
    <t>Tarifes accessibles per totes les persones amb la internalització del cost de manteniment de la "conca hidràulica" i les seves forests.</t>
  </si>
  <si>
    <t>Rates accessible to all people with the internalisation of the cost of maintenance of the "hydraulic basin" and its forests.</t>
  </si>
  <si>
    <t>Millores a la xarxa d'aigües potables i garantia de subministrament d'aigües potables en cas de manca de subministrament elèctric (càlculs i costos inclosos a la part de mitigació)</t>
  </si>
  <si>
    <t>Improvements to the drinking water network and guarantee of the supply of drinking water in case of lack of electrical supply</t>
  </si>
  <si>
    <t>Augment de la resiliència a les sequeres.</t>
  </si>
  <si>
    <t>Xarxa d'abastament renovada, inventariada i amb sistemes de gestió i alarmes.</t>
  </si>
  <si>
    <t>Renewal supply chain, inventory and with management systems and alarms.</t>
  </si>
  <si>
    <t>Instal·lar proteccions solars a la zona de l'entrada del municipi i/o fer itineraris amb ombra.</t>
  </si>
  <si>
    <t>Install solar protections or shadow itineraries</t>
  </si>
  <si>
    <t>Impulsar Instruments d'Ordenació Forestal (IOF)</t>
  </si>
  <si>
    <t>Promote Forest Management Instruments</t>
  </si>
  <si>
    <t>Diputació de Barcelona i Associacions de propietaris forestals</t>
  </si>
  <si>
    <t>Search of farms to implement actions of Custody of the Territory</t>
  </si>
  <si>
    <t>Xarxa de Custòdia del Territori (XCT)</t>
  </si>
  <si>
    <t>Taxa turística per mesures d'adaptació i mitigació al canvi climàtic</t>
  </si>
  <si>
    <t>Tourist tax for measures to adapt and mitigate climate change</t>
  </si>
  <si>
    <t xml:space="preserve">Comerciants </t>
  </si>
  <si>
    <t>Neteja/gestió dels residus forestals per a la reducció de la càrrega combustible</t>
  </si>
  <si>
    <t>Forest waste cleaning and management</t>
  </si>
  <si>
    <t>Revisió de la neteja forestal que fan les companyies elèctriques de la zona de les torres elèctriques del terme municipal</t>
  </si>
  <si>
    <t xml:space="preserve">Review of the forest cleaning under electric towers </t>
  </si>
  <si>
    <t>Revisió de les actuacions de manteniment i senyalització de camins i accessos que fa el mantenidor</t>
  </si>
  <si>
    <t xml:space="preserve">Review of the forest access and path cleaning </t>
  </si>
  <si>
    <t>Revisió del manteniment de les mesures contra incendis del Parc Natural</t>
  </si>
  <si>
    <t>Review of the forest actions to reduce fire effects</t>
  </si>
  <si>
    <t>Execució i manteniment de les franges perimetrals de protecció de les urbanitzacions i nuclis urbans</t>
  </si>
  <si>
    <t>Fire protection areas around neighborhoods</t>
  </si>
  <si>
    <t>Organització de sessions informatives per a la població per saber com actuar en cas d’incendi</t>
  </si>
  <si>
    <t>Organize How to act in a fire sessions for the citizens</t>
  </si>
  <si>
    <t>Tenir actualitzats tots els plans de protecció civil (en especial l’INFOCAT) i incorporar els riscos del canvi climàtic en els plans existents (inclòs el POUM)</t>
  </si>
  <si>
    <t>Periodic plan actualization and incorporation of climate change risks.</t>
  </si>
  <si>
    <t>Instal·lació d'una caldera de biomassa al CEIP Rellinars</t>
  </si>
  <si>
    <t>Installation of a biomass boiler at the school of Rellinars</t>
  </si>
  <si>
    <t>Execució de mesures d’estalvi en equipaments municipals. Estufa de llenya a la sala polivalent del local social el Planet</t>
  </si>
  <si>
    <t xml:space="preserve">Implementation of energy saving measures in municipal buildings. Wood heating for the social building </t>
  </si>
  <si>
    <t>Campanyes per fomentar l'ús racional de l'energia. Promoció de calderes de biomassa a les llars</t>
  </si>
  <si>
    <t>Campaigns to promote the rational use of energy among citizens. Promotion of biomass heating</t>
  </si>
  <si>
    <t>Xarxa de calor amb biomassa per a dos equipaments públics</t>
  </si>
  <si>
    <t>Biomass district heating for the Town Hall and the kindergarten and Library</t>
  </si>
  <si>
    <t>Compra conjunta público-privada de pèl·lets</t>
  </si>
  <si>
    <t>Public-private joint purchase of pellet</t>
  </si>
  <si>
    <t>Campanya per incentivar l'estalvi d'aigua</t>
  </si>
  <si>
    <t>Water saving campaign</t>
  </si>
  <si>
    <t>Promoció de la instal·lació de dipòsits de recollida d’aigua pluvial a les noves construccions</t>
  </si>
  <si>
    <t>Campaigns to promote the installation of rain tanks in new houses</t>
  </si>
  <si>
    <t>Incorporar els riscos del canvi climàtic en els plans existents (inclòs el POUM)</t>
  </si>
  <si>
    <t>Transport</t>
  </si>
  <si>
    <t>Manteniment preventiu dels voltants de l'antic estany i dels conductes evacuadors d'aigua.</t>
  </si>
  <si>
    <t>Preventive maintenance around the old tin and duct gutter water.</t>
  </si>
  <si>
    <t xml:space="preserve">Per tal de mantenir dessecat l'antic estany cal mantenir el programa de manteniment anual que s'ha seguit fins al moment. Aquest consisteix en mantenir la vegetació dels voltants de l'estany controlada així com de mantenir nets els marges i la zona de canalització d'aigua de la zona d'evacuació d'aigua i de la mina d'aigua de més al nord. Fins al moment s'han anat mantenint zones públiques, però es pot plantejar ampliar-ho a zones privades i fer altres marges de les proximitats. Es preveu un cost actual uns 300€/dia (8h) per neteja de marges (preu actual). Es preveu uns 10 dies a l'any de feines. </t>
  </si>
  <si>
    <t>Redacció del Pla Director del clavegueram del municipi.</t>
  </si>
  <si>
    <t>Writing Sewer Master Plan of the municipality.</t>
  </si>
  <si>
    <t>L'actual sistema de clavegueram no dóna a l'abast en l'evacuació de les pluvials, donada la baixa pendent existent (1%), fins al punt que a vegades aixequen tapes del clavegaram. Es proposa replantejar el sistema i donar-li el pendent necessari o instal·lar un bombament i dipòsits per episodis de pluges intenses. Per valorar aquests aspectes s'ha contractat la redacció del Pla director del clavegueram a la Diputació de Barcelona. Amb aquest Pla es vol tenir coneixement de l'estat actual de les instal·lacions així com de les actuacions necessàries per millorar-lo. Durant la seva redacció caldria vetllar per inventariar i posar en plànols les canalitzacions, així com valorar la possibilitat de fer una línia per pluvials i una per aigües residuals. El cost plantejat és el de l'import de l'ajut rebut.</t>
  </si>
  <si>
    <t>Millora de la xarxa de clavegueram</t>
  </si>
  <si>
    <t>Improved sewage system</t>
  </si>
  <si>
    <t>Aplicació de les mesures del Pla director del clavegueram per tal de solventar els problemes de sobreeximents de les clavegueres.</t>
  </si>
  <si>
    <t>Ordenança d'estalvi d'aigua i separativa d'aigües.</t>
  </si>
  <si>
    <t>Ordinance saving water and separating water.</t>
  </si>
  <si>
    <t xml:space="preserve">Redacció i aplicació d'una ordenança municipal de l'estalvi d'aigua i separativa d'aigües, per aplicar a noves construccions i grans rehabilitacions. A nivell informatiu, el municipi de Roda de Ter té una ordenança aprovada d'aquesta tipologia. El seu objecte és regular tant la incorporació com la utilització de sistemes d'estalvi d'aigua, així com l'adequació de la qualitat de l'aigua a l'ús que d'ella es faci als edificis. El seu àmbit d'aplicació és sobre noves edificacions i construccións incloses les rehabilitacions i/o reforma integral, així com també preveu la incorporació d'estalviadors d'aigua en qualsevol edifici públic de titularitat municipal que disposi d'instal•lacions destinades al consum d'aigua. Els sistemes i mesures per a l'estalvi d'aigua que es proposen a la ordenança esmentada són: 
1.Comptadors individuals; 
2. Reguladors de pressió de l'aigua d'entrada; 
3. Mecanismes estalviadors: 3.1. Reguladors de cabal; 3.2. Aixetes; 3.3. Mecanismes per a cisternes d'urinaris i dels wàters; 3.4. Mecanismes per a processos de neteja; 
4. Captadors d'aigua de pluja; 
5. Reutilitzadors de l'aigua sobrant de les piscines; 
6. Reutilitzadors d'aigües grises; 
7. Sistemes d'estalvi en jardins; 
8. Sistemes d'estalvi en dipòstis de regulació; 
9. Sistemes d'estalvi en refrigeració. 
Un annex defineix les característiques tècniques dels mecanismes estalviadors d'acord amb les tecnologies disponibles. 
Es podria considerar un estalvi mitjà del 38% del volum d'aigua amb l'aplicació d'aquesta ordenança (Font: ESTUDI SOBRE L’APLICACIÓ DE LES ORDENANCES MUNICIPALS PER A L’ESTALVI D’AIGUA. Març 2011. Institut de Ciències i Tecnologia Ambientals de la UAB). 
</t>
  </si>
  <si>
    <t>Garantir el subministrament d'aigües potables en cas de manca de subministrament elèctric</t>
  </si>
  <si>
    <t>Ensuring water supply in case electricity supply cut</t>
  </si>
  <si>
    <t>La xarxa d'aigües potables del municipi consta de 2 pous i 3 dipòsits. Donat que l'aigua és un servei bàsic, es pretén garantir el seu subministrament en condicions extremes. Per a aquest efecte es proposen dues línies d'actuació: a) Sol·licitar a concessionària aigües potables, un pla en cas que deixi d'haver subministrament elèctric durant més d'un dia. b) Fer autònom energèticament el sistema: instal·lar panells fotovoltaics d'autoconsum amb bateries en els bombeigs existents. Es pot modificar la concessió del servei a canvi de què la pròpia empresa instal·li els sistemes necessaris. El cost s'estima per a dues instal·lacions de 5 kWp (amb una generació anual de 12.000 kWh/any).</t>
  </si>
  <si>
    <t>Maintenance of sources and water points and water quality</t>
  </si>
  <si>
    <t xml:space="preserve">Per tal de garantir el manteniment i la qualitat de les fonts existents es realitzaràn les següents actuacions: a) inventariar les fonts existents i aplicar un Pla de Manteniment anual, amb una partida econòmica mínima (bianual), que complementi la de Generalitat o Diputació (La Generalitat va donar ajuts de 30.000€ per a recuperació).  b) es donarà continuïtat a les analítiques que l'Oficina Tècnica d'avaluació i gestió ambiental fa analítiques cada 2 anys. </t>
  </si>
  <si>
    <t>Implantació d'una xarxa de calor amb biomassa i vinculació amb la implantació d'instruments d'ordenació de les finques participants.</t>
  </si>
  <si>
    <t>Biomass district-heating and vinculation with the implementation of local forest planning</t>
  </si>
  <si>
    <t xml:space="preserve">Per tal d’augmentar l’autonomia energètica, promoure actuacions per augmentar la resiliència del municipi, la gestió forestal i l’economia local, es proposa la implantació d’una xarxa de calor amb biomassa. Aquesta xarxa pot començar donant servei a instal•lacions municipals (l’escola per exemple) i anar ampliant-la per fases, tot donant servei als usuaris domèstics o establiments comercials (restaurants, etc.). Es recomana que la xarxa de distribució sigui pública, encara que la inversió inicial i la gestió la porti una empresa privada. 
Existeix un informe redactat per un bufet d’advocats en què respon a nivell legal algunes qüestions referides a la venta de calor per part d’un ajuntament a usuaris domèstics i altres qüestions. 
Per tal de vincular la xarxa amb una millor gestió dels boscos pròxims, es proposa també promoure la implantació d’Instruments d’Ordenació Forestal (IOF) en els boscos pròxims. Aquests instruments són els Plans simples de gestió forestal (PSGF), els Plans tècnics de gestió i millora forestal (PTGMF) o els Projectes d’Ordenació (normalment emprada per boscos públics). Actualment de les 1025 ha del municipi, un 70% són forestals (720 ha) i 640 ha són arbrades. Amb IOF n'hi ha 274,9ha (un 38% del total forestal), i resten pendent doncs 448 ha pendents. A nivell orientatiu, la realització d’un instrument d’ordenació amb inventari pericial tindria un cost total de  9.858 € (suposant un import de 22€/ha).
L’ajuntament pot promoure aquests de diverses formes:
a) Atorgant ajuts als IOF que s’ajustin als criteris marcats per l’ajuntament. Aquests criteris, poden ser per exemple:
- Plans que apliquin una gestió que doni prioritat a la prevenció d’incendis, ja sigui pel model de gestió seleccionat o perquè en la seva superfície hi ha actuacions concretes de línies de defensa i/o manteniment de camins amb alta prioritat (aquests aspectes caldria valorar-los amb l’ADF, Bombers, Agents Rurals i Centre de la Propietat Forestal).
- Plans que mantinguin o creïn hàbitats concrets per determinada fauna i/o flora: afavoriment de rouredes i alzinars, afavorir hàbitats que afavoreixin els depredadors de processionària o d’altres.
- Plans que complementin programes de Custòdia del Territori (agrícola o forestal) de la mateixa finca.
- Plans que agrupin a varis propietaris forestals. Acció coordinada amb l’Associació de propietaris forestals Gavarresa – Moianès.
Els criteris d’atorgació poden ser similars als de les convocatòries de la Generalitat de Catalunya:
“a) Imports màxims subvencionables (IMS).
Capítol 1 Planificació i foment de la gestió forestal conjunta.
Secció 1.1 Redacció i revisió d’instruments d’ordenació forestal (IOF).
1.1.1. Redacció i revisió dels Plans tècnics de gestió i millora forestal (PTGMF): fins a 30 hectàrees l’IMS serà de 652,00 euros.
1.1.2. Redacció i revisió de Plans simples de gestió forestal (PSGF): fins a 10 hectàrees l’IMS serà de 402,00 euros
A partir de 30 hectàrees per als casos dels PTGMF i de 10 ha per als PSGF els imports anteriors més els següents:
Per la realització d’inventari forestal descriptiu: 5,00 euros/ha.
Per la realització d’inventari forestal pericial: 17,00 euros/ha.
Per la realització d’inventari forestal dasomètric: 22,00 euros/ha.
Aquests imports poden ser objecte d’ajust en el moment de la certificació dels treballs en funció de les característiques de la superfície ordenada, d’acord amb l'IOF que es presenti.
En cas que la superfície ordenada estigui adscrita a un PTGMFc (Pla tècnic de gestió i millora forestal conjunt) subvencionat, es descomptarà la superfície proporcional rebuda en l’atorgament de la subvenció del PTGMFc corresponent.
b) El percentatge d’atorgament és del 100% del cost de les actuacions certificades.” 
b) Fent que la biomassa que entri a la xarxa de calor sigui de proximitat, limitant la distància d’origen d’aquesta als plecs de condicions de contractació (ja sigui a una possible concessionària o a un proveïdor d’estella).
</t>
  </si>
  <si>
    <t>Instal·lació d'un sistema fotovoltaic d'autoconsum a l'edifici del consultori mèdic municipal.</t>
  </si>
  <si>
    <t>Installing a photovoltaic system of consumption in the building of medical clinics</t>
  </si>
  <si>
    <t xml:space="preserve">Per tal de fer autosuficient l'edifici de la residència d'avis i del consultori municipal es proposa instal·lar panells fotovoltaics amb bateries per autoconsum, arribant al 100% d'autosuficiència energètica aquest equipament. S'ha considerat un consum de l'edifici de 6072 kWh/any (valor mitjà), a cobrir per una instal·lació de 5kWp instal·lada a teulada, amb el suport de bateries. La instal·lació no injectaria energia a la xarxa elèctrica. S'ha considerat un cost d'inversió de 3 €/Wp. </t>
  </si>
  <si>
    <t>Adaptar els equipaments municipals més significatius (ajuntament, local social i escola) per poder connectar un generador en cas de necessitat</t>
  </si>
  <si>
    <t xml:space="preserve">Adapt municipal facilities significant to connect a generator </t>
  </si>
  <si>
    <t>Amb l'objectiu de preveure possibles talls elèctrics per efectes meteorològics extrems, es vol adequar els quadres elèctrics dels principals equipaments per tal de poder connexionar un generador de corrent en cas de necessitat, així com preparar una ubicació per aquest i assegurar una correcta evacuació de fums. S'ha estimat un cost d'uns 600€/quadre (aquest import dependrà de l'estat inicial del quadre i de les adequacions a realitzar, a més de les inspeccions de les ECA corresponents.</t>
  </si>
  <si>
    <t>Adequar a l'estació meteorològica un sistema d'alertes a la població.</t>
  </si>
  <si>
    <t>Adapt to the weather station system of alerts to the population.</t>
  </si>
  <si>
    <t xml:space="preserve">Ampliar els serveis de l'estació meteorològica per tal de disposar d'un sistema de previsió meteorològica i d'un sistema d'alertes a la població (software i gestor). Aquest sistema avisarà als responsables polítics de l'ajuntament, personal del Consell Comarcal i a usuaris vulnerables a certes condicions meteorològiques (temperatures extremes, ozó, rajos ultraviolats, vent o d'altres a definir segons les capacitats de l'estació meteorològica. Probablement és possible adaptar l'estació actual i vincular-la a un software de gestió, a on un gestor (que cal definir), programaria alarmes i avisos a la població i/o a serveis públics (ADF, Consell Comarcal, etc.). Si no, altres models possibles a instal·lar a nivell d'exemple són: a) una estació "Smarty Meteo 401 plus" (amb una estació DAVIS), que té la opció d'un kit d'alimentació fotovoltaica i comunicacions amb mòdem GPRS per ubicacions aïllades (el cost indicat és aquest). b) Estació Oregon WMR-300 (amb un cost d'uns 700€ sense kit fotovoltaic no mòdem comunicacions). </t>
  </si>
  <si>
    <t xml:space="preserve">Adquisició d'un equip lleva neus </t>
  </si>
  <si>
    <t>Acquisition of equipment removes snow</t>
  </si>
  <si>
    <t>Adquisició d'un equip auxilar llevaneus per adaptar a un vehicle 4x4. Aquest equip estaria disponible pel personal de l'ajuntament i passaria a ser un recurs del Pla Neucat. També es pot valorar l'adquisició d'un vehicle tipus AUSA multitask M350H o M200H, però el cost ja és molt més alt. Aquesta acció donaria autonomia per al manteniment dels camins en cas de nevada i faria més ràpides les actuacions.</t>
  </si>
  <si>
    <t>Establir canals de comunicació entre veins i municipis per casos d'episodis extrems.</t>
  </si>
  <si>
    <t>Establish communication channels between neighboring municipalities and cases of extreme events.</t>
  </si>
  <si>
    <t>Per tal de garantir les comunicacions entre els veïns del municipi, es buscaran canals de comunicació locals. Algunes opcions poden ser: a) Aplicatius de telefonia mòbil entre telèfons: existeixen aplicatius per telèfons que permeten crear una xarxa de comunicació via xat entre usuaris, utilitzant la connectivitat del telèfon Bluetooth o Wi-Fi (no és necessària la xarxa GSM); cal que varis usuaris tinguin aquest aplicatiu connectat de forma que cada telèfon actua com a node de comunicació, traspassant les dades de telèfon a telèfon fins a l'usuari final o cap a tots els usuaris (per exemple l'App. Firechat o MeshMe). Per implementar aquesta actuació caldria trobar un aplicatiu útil i fer sessions de formació per a la població.</t>
  </si>
  <si>
    <t>Manteniment i senyalització de camins rurals</t>
  </si>
  <si>
    <t>Maintenance of rural roads and signage</t>
  </si>
  <si>
    <t>Per tal de mantenir una bona xarxa de camins com a eina de prevenció d'incendis, es vol aplicar el Pla quadriennal de gestió econòmica del Pla de Vigilància d'Incendis (PVI), que inclou el manteniment del ferm i de la vegetació de varis camins en el període 2015-2019. El pla es desglossa en varies feines anualment, amb un cost total de 23.366 €. Per altra banda i per tal de donar suport a aquesta actuació, també es preveu fer un manteniment biannual de les actuacions del projecte VIURE AL POBLE, en què s'han fet la Ruta de la Terra, la Ruta de les Fonts i la Ruta de l'Aigua. La despesa prevsita oscil·la entre els 900 i 1100 €/km arranjat, i es preveu treballar sobre uns 15 km cada 2 anys. La inversió mitjana és d'uns 7500€/any.</t>
  </si>
  <si>
    <t>Suport a l'Associació de Defensa Forestal ADF Quercus</t>
  </si>
  <si>
    <t>Support for Forestry Defence Association ADF Quercus</t>
  </si>
  <si>
    <t xml:space="preserve">L'ajuntament dóna suport a l'ADF Quercus com a agents de vigilància i prevenciód'incendis i com a suport en la seva extinció. L'ADF va ser formada el 17 de novembre de 1987 pels municipis d’Avinyó, Santa Maria d’Oló, l’Estany i Sant Feliu Sasserra. Es considera molt important poder continuar aportanta la quota anual i el suport econòmic en les despeses de combustible. La quota anual és de 500 €/any i la despesa de combustible es valora en uns 1800€ anuals aproximadament (considerant una despesa de 20€/dia per a 90 dies). </t>
  </si>
  <si>
    <t>Elaborar un Pla de gestió ramadera integrada en la gestió forestal i en la prevenció d'incendis</t>
  </si>
  <si>
    <t>Develop a Plan for livestock management integrated forest management and fire prevention</t>
  </si>
  <si>
    <t>Es proposa redactar i desenvolupar un "Pla de gestió ramadera integrada en la gestió forestal i en la prevenció d'incendis" per a alguns forests del municipi. Hi ha experiències similars com la de l'Associació de Propietaris Forestals Boscos Bages-Anoia, o el del Projecte Guardabosc (LIFE Montserrat). Aquest projecte es podria desenvolupar conjuntament amb l'Associació pel desenvolupament rural de la Catalunya Central (grup GAL del projecte LEADER) i l'Associació de propietaris forestals Moianesa-Gavarresa. A nivell orientatiu del cost, un projecte redactat pel Parc del Montseny va tenir un cost proper als 100.000€ (Actuacions de millora de la biodiversitat a través de la gestió dels espais oberts culminals del Matagalls (Parc Natural del Montseny) [Diputació de Girona - Obra Social La Caixa]. En aquest es va actuar de forma intensa sobre unes 30 ha (desbrossada de matoll i tallades selectives), sobre unes 50 ha més es van projectar cremes controlades, i es va projectar la instal·lació d'abeuradors (5), un tancat mòbil de 400 ml electrificat amb panells solars i material de comunicació vari. S'ha valorat un cost de manteniment anual de 6.840€ (cost desbrossat i de gestió)</t>
  </si>
  <si>
    <t>Actuacions per disminuir la presència de processionària</t>
  </si>
  <si>
    <t>Actions to reduce the presence of processionary (Thaumetopoea pityocampa Schiff.)</t>
  </si>
  <si>
    <t>La processiònaria  (Thaumetopoea pityocampa Schiff.) és un lepidòpter que s'ha convertit en plaga en alguns boscos de la zona. Tot i que la Generalitat de Catalunya realitza actuacions pel seu control (Departament d'Agricultura, Ramadaria, Pesca i Alimentació) encara es poden veure durant l'any presència de bosses als arbres. Pel seu control es proposa l'actuació a nivell de mig-llarg termini de fomentar una gestió forestal que afavoreixi el seu control per: a) un canvi d'espècies als forests del municipi on sigui possible; b) afavorir els enemics naturals mitjançant la gestió forestal. Ambdós actuacions aniran relacionades amb l'actuació proposada de la xarxa de calor en relació a un foment de gestió forestal mitjançant ajuts ("Implantació d'una xarxa de biomassa de calor i vinculació amb la implantació d'instruments d'ordenació de les finques participants": Import periòdic inclós en aquesta actuació (1408€/any per redacció d'Instruments d'Ordenació Forestal). En la present actuació es proposa realitzar una actuació de mostra sobre una superfície de bosc acordada, amb un cost únic de 6000€. Es farà difusió de l'actuació sobre els propietaris forestals del municipi i de la comarca.</t>
  </si>
  <si>
    <t>Instal·lar una torre de vigilància d'incendis automàtica a l'indret de l'antiga torre</t>
  </si>
  <si>
    <t>Installing an automatic fire watchtower at the site of the old tower</t>
  </si>
  <si>
    <t>Instal·lació d'una videocàmera de vigilància a l'antic punt Vigilància Puig Caritat (inactiu en l’actualitat), per tal de poder verificar columnes de fum. Aquest punt constaria d'una càmera amb  connexió a xarxa, de forma que tingués un accés semirestringit, on els serveis de l'ADF,  Bombers i Agents Rurals hi tinguéssin accés. Aquest sistema no gravaria imatges i hauria de ser autònom energèticament, amb un sistema de visualització i gestió (per configurar parades i engegades pel bon manteniment de les bateries). Com a referència es pot prendre la xarxa de videovigilància de l'ADF Les Gavarres.</t>
  </si>
  <si>
    <t>Recerca de finques per implantar actuacions de Custòdia del Territori (finques agrícoles, forestals i pastures)</t>
  </si>
  <si>
    <t>Research farms to implement actions Land Stewardship (farms, forests and pastures)</t>
  </si>
  <si>
    <t xml:space="preserve">(Acció orientada de forma general per finques agrícoles, forestals i de pastura, i de forma més concreta pot ser aplicada a les altres accions proposades: "Pla de gestió ramadera integrada a la gestió forestal i en la prevenció d'incendis" i a "Recuperar els hàbitats de l'estany").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 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 d’ordenació urbanística municipal. En l’àmbit supramunicipal ho fa el Pla de protecció del medi natural i del paisatge del Bages.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t>
  </si>
  <si>
    <t>Recuperar els hàbitats de l'estany</t>
  </si>
  <si>
    <t>Rehabilitate the lake</t>
  </si>
  <si>
    <t xml:space="preserve">PENDENT INFO AJUNTAMENT. Actualment hi ha un projecte impulsat per l'Ajuntament de l'Estany i l'Agència Catalana de l'Aigua, que té per objectiu recuperar l'estany. Cal considerar algunes infraestructures existents, com la zona esportiva municipal, l'escola i la línia elèctrica que travessa la zona. </t>
  </si>
  <si>
    <t>Difusió de campanyes d'estalvi d'aigua, prevenció de residus i millora de la recollida selectiva i estalvi i eficiència energètica.</t>
  </si>
  <si>
    <t>Environmental campaigns to promote energy saving and energy efficiency, preventing and reducing waste and saving water.</t>
  </si>
  <si>
    <t xml:space="preserve">L’acció consisteix a realitzar campanyes periòdiques per informar la població sobre les bones pràctiques en l’ús dels recursos (energia i aigua) i sobre la generació de residus. Es pot considerar fer una campanya que englobi totes àrees temàtiques per no disgregar la importància d’una actuació global a nivell personal.
La campanya pot incloure:
- Adquisició de comptadors de consum elèctric i cessió a les famílies durant 6 mesos (adquirint 10 unitats es donaria servei un total de 20 llars en un any).
- Promoció de les bones pràctiques en la gestió de l’aigua de consum i mesures d’estalvi (repartició de “kits” amb estalviadors p.ex.) 
- Promoció de la prevenció de residus i reforç de la separació de les diverses fraccions de residus municipals.
La campanya es pot plantejar “porta a porta”, mitjançant sessions informatives a la població i mitjançant els òrgans de comunicació de què disposa l’ajuntament.
</t>
  </si>
  <si>
    <t>Ajuntament i concessionària del servei</t>
  </si>
  <si>
    <t xml:space="preserve">Ajuntament, </t>
  </si>
  <si>
    <t>Ajuntament i propietaris forestals i agrícoles</t>
  </si>
  <si>
    <t>Propietaris forestals</t>
  </si>
  <si>
    <t>Generalitat de Catalunya i Diputació de Barcelona</t>
  </si>
  <si>
    <t>Associació de Defensa Forestal ADF Quercus</t>
  </si>
  <si>
    <t>ADF Propietaris forestals ia grícoles</t>
  </si>
  <si>
    <t>Propietaris forestals i agrícoles</t>
  </si>
  <si>
    <t>Protocols i estructura de resposta a emergències</t>
  </si>
  <si>
    <t>Protocols and emergency response structure</t>
  </si>
  <si>
    <t>Comitè de Crisi</t>
  </si>
  <si>
    <t>Monitoreig del canvi climàtic</t>
  </si>
  <si>
    <t>Monitoring of climate change</t>
  </si>
  <si>
    <t>Sistemes d’informació geogràfica</t>
  </si>
  <si>
    <t xml:space="preserve">
Geographic information systems</t>
  </si>
  <si>
    <t>Resposta a l’afectació d’al•lèrgies i altres malalties a la població</t>
  </si>
  <si>
    <t xml:space="preserve">
Analysis of the evolution of the health results towards involvement of allergy in the population</t>
  </si>
  <si>
    <t>Creació d'una plataforma d'intercanvi de coneixements i bones pràctiques</t>
  </si>
  <si>
    <t xml:space="preserve">
Creating a platform for exchange of knowledge by farmers</t>
  </si>
  <si>
    <t>Canvi climàtic a l'escola</t>
  </si>
  <si>
    <t>Climate change at schools</t>
  </si>
  <si>
    <t>Campanyes informatives a la població</t>
  </si>
  <si>
    <t>Information campaigns for citizens</t>
  </si>
  <si>
    <t>Adaptació a la contracta d'escombraries al marc canviant del clima local</t>
  </si>
  <si>
    <t xml:space="preserve">
Organizing garbage collection and cleaning of containers</t>
  </si>
  <si>
    <t>Adaptació tecnològica del servei de recollida d'escombraries i de contenidors</t>
  </si>
  <si>
    <t xml:space="preserve">
Technological adaptation for garbage collection service</t>
  </si>
  <si>
    <t>Manteniment de la infraestructura de clavegueram i serveis urbans relacionats amb l'aigua</t>
  </si>
  <si>
    <t xml:space="preserve">
Maintenance of the sewer infrastructure and urban services related to water</t>
  </si>
  <si>
    <t>Neteja i manteniment d'instal·lacions i sistemes de refrigeració municipals susceptibles a problemes de legionel·losi</t>
  </si>
  <si>
    <t xml:space="preserve">
Keeping the streets clean and in good condition</t>
  </si>
  <si>
    <t>Impuls de vehicles nets i eficients energèticament</t>
  </si>
  <si>
    <t>Promotion of clean vehicles</t>
  </si>
  <si>
    <t>Garantir el compliment de la normativa d’edificació en zones inundables</t>
  </si>
  <si>
    <t xml:space="preserve">
Ensuring compliance with the building regulations in flood areas</t>
  </si>
  <si>
    <t>Impulsar la confortabilitat dels carrers i espais oberts</t>
  </si>
  <si>
    <t xml:space="preserve">
Boost comfort streets</t>
  </si>
  <si>
    <t>Integració de criteris per a la implantació de terrats i façanes verdes</t>
  </si>
  <si>
    <t>Integration of criteria for the implementation of green roofs and facades , retention tanks on water retention systems in public and private buildings</t>
  </si>
  <si>
    <t>Integració de criteris d’arquitectura bioclimàtica (edificis que consumeixen menys)</t>
  </si>
  <si>
    <t>Integration of environmental design criteria</t>
  </si>
  <si>
    <t>Promoure una major permeabilització el sòl i afavorir la infiltració</t>
  </si>
  <si>
    <t>Permeable soil and promote infiltration and retain river water and rainwater</t>
  </si>
  <si>
    <t>Establir criteris per a la implantació de mobiliari urbà, manteniment i gestió de les lleres del riu Congost</t>
  </si>
  <si>
    <t>Establish criteria for the implementation of urban construction and maintenance of parks and management of the river Congost</t>
  </si>
  <si>
    <t>Minimitzar els al·lergògens per mitjà de la selecció de la vegetació en espais públics</t>
  </si>
  <si>
    <t>Selection of vegetation in public spaces</t>
  </si>
  <si>
    <t>Polítiques de mobilitat sostenible</t>
  </si>
  <si>
    <t>Sustainable mobility policies</t>
  </si>
  <si>
    <t xml:space="preserve">Manteniment i conservació de la llera del riu Congost </t>
  </si>
  <si>
    <t>Control i garantia de l'estat de les cobertes dels edificis</t>
  </si>
  <si>
    <t>Control and guarantees of the state of the roofs of buildings</t>
  </si>
  <si>
    <t>Manteniment de l'arbrat municipal i de les zones forestals</t>
  </si>
  <si>
    <t>Maintenance of municipal trees and forest areas</t>
  </si>
  <si>
    <t>Millorar l’actual dotació municipal de maquinària per a garantir la resposta davant  esdeveniments climàtics extrems</t>
  </si>
  <si>
    <t>Improving the current funding municipal infrastructure and machinery needed</t>
  </si>
  <si>
    <t>Gestió d'epidèmies</t>
  </si>
  <si>
    <t>Reduir el consum d'aigua potable</t>
  </si>
  <si>
    <t>Impulsar l’autoabastiment alimentari amb productes locals</t>
  </si>
  <si>
    <t>Promote self-sufficiency in food with local produce</t>
  </si>
  <si>
    <t>Recolzar l’establiment de mecanismes de protecció de les collites davant inclemències meteorològiques</t>
  </si>
  <si>
    <t>Support the establishment of mechanisms of protection against inclement weather- crop</t>
  </si>
  <si>
    <t>Revisar, actualitzar i continuar el desenvolupament el Pla d'Acció per l'Energia Sostenible i el Clima de Granollers</t>
  </si>
  <si>
    <t>Resize and continue developing the Action Plan for Sustainable Energy and Climate Granollers</t>
  </si>
  <si>
    <t xml:space="preserve">Valorització energètica dels residus </t>
  </si>
  <si>
    <t>Energy valorisation from wastes</t>
  </si>
  <si>
    <t>Adaptació i rehabilitació d’equipaments municipals amb població vulnerable</t>
  </si>
  <si>
    <t>Aprofitament de nous recursos hídrics</t>
  </si>
  <si>
    <t>Use of new water resources</t>
  </si>
  <si>
    <t>Millora de l'eficiència del rec urbà</t>
  </si>
  <si>
    <t>Enhance the value of irrigation infrastructure of Palou</t>
  </si>
  <si>
    <t>Millora de l'eficiència de l'agricultura</t>
  </si>
  <si>
    <t>Improving the efficiency of agriculture</t>
  </si>
  <si>
    <t>Producció local d’energia neta</t>
  </si>
  <si>
    <t xml:space="preserve">
Local production of clean energy</t>
  </si>
  <si>
    <t>Sistemes d'hidratació i refrigeració de l’espai públic exterior</t>
  </si>
  <si>
    <t xml:space="preserve">
Hydration systems and cooling outdoor public space</t>
  </si>
  <si>
    <t>Diposar zones i estructures de laminació d'avingudes</t>
  </si>
  <si>
    <t>Protecció d’infraestructura crítica: serveis d’emergència, transport, aigua i sanitat, producció i distribució d’energia</t>
  </si>
  <si>
    <t>Protection of critical infrastructure : emergency services, transport, water and health, production and distribution of energy</t>
  </si>
  <si>
    <t>Potenciar els embornals de CO2 a Palou</t>
  </si>
  <si>
    <t>Enhance sinks of CO2 in Palou</t>
  </si>
  <si>
    <t>Actualment l'ajuntament de Granollers compta amb un conjunt de consells per a la població referents a situacions climàtiques que poden generar risc per a la població (l'alt risc d'incendis i l'augment de temperatures a l'estiu, la sequera, les onades de fred i nevades, les ventades i les tempestes). 
Es preveu que a causa del canvi climàtic, hi haurà un augment de la intensitat de les precipitacions, una reducció anual de precipitació i un augment de temperatura, per tant es poden generar més inundacions, sequeres, onades de calor i fortes ventades. 
Per poder fer front a la creixent intensitat d'esdeveniments adversos es proposa la creació de protocols d'actuació davant d'aquests fenòmens. Aquests protocols han d'especificar l'actualització i comunicació dels consells dirigits a la població, les escoles, els casals d'estiu, els equipaments i a les activitats esportives i a l'aire lliure, així com els protocols d'actuació a personal municipal i tercers en cas d'emergència. Respecte la gestió d'epidèmies cal l'especificació dels mecanismes de coordinació amb altres xarxes sanitàries i d’emergència.
Els protocols d'actuació i sistemes d'alerta a desenvolupar són el d'inundacions, onades de calor, sequera, ventades, plagues (rates, escarabats, coloms, cotorres, processionària, etc.), epidèmies i contaminació atmosfèrica.
Per poder desenvolupar algunes de les mesures preses per fer front a l’adaptació del canvi climàtic cal la internalització de les actuacions d’adaptació al canvi climàtic en el PAM,PAES, normes urbanístiques i arquitectòniques, i al Pla d’emergència municipal (que aglutini els PEM sectorials), a través de la ponència interdepartamental de “Transició energètica i Canvi Climàtic”.</t>
  </si>
  <si>
    <t>Protecció civil</t>
  </si>
  <si>
    <t>Altres (especificar)</t>
  </si>
  <si>
    <t xml:space="preserve">Pla d’emergència municipal (refós dels PEM sectorials). Ponència interdepartamental “Transició energètica i Canvi Climàtic”. </t>
  </si>
  <si>
    <t>Crisi committee</t>
  </si>
  <si>
    <t>Ampliar i replantejar el funcionament i composició del “Comitè municipal de crisi” per donar cobertura als potencials impactes del canvi climàtic.</t>
  </si>
  <si>
    <t xml:space="preserve">Reconvertir el registre meteorològic de La Tela a continu, i utilitzar les dades obtingudes per a fer un anàlisi prospectiu sobre potencials impactes. Establir un sistema d'indicadors de seguiment. </t>
  </si>
  <si>
    <t>Museu de Ciències Naturals de Granollers</t>
  </si>
  <si>
    <t>Pla director societat del coneixement
Museu
La Tela</t>
  </si>
  <si>
    <t>Mantenir un sistema de SIG en qüestions relatives a les accions proposades al Pla d'Adaptació. Per exemple, a través del projecte de dinamització de Palou s'està desenvolupant l'observatori de l'activitat agrària (GIS), pel qual es proposa seguir fent un desenvolupament a zones agrícoles per a la detecció de les àrees afectades per riscos ocasionats per efectes del canvi climàtic.</t>
  </si>
  <si>
    <t>Àrea de Govern i Economia: Promoció econòmica-Granollers Mercat</t>
  </si>
  <si>
    <t>Pla Director Societat del Coneixement</t>
  </si>
  <si>
    <t>Establir i mantenir una  bona coordinació amb els serveis territorials de salut respecte el possible increment de les al•lèrgies i altres malalties a la població, en l’àmbit de Granollers,  i garantir els  canals d’informació i alertes cap a la població , de forma àgil i eficient.</t>
  </si>
  <si>
    <t>Àrea d'Acció Comunitària i Benestar: Salut Pública Serveis Socials i Gent 
Àrea de territori i ciutat: Medi Ambient i Espais Verds 
Centre de Recerca en Epidemiologia Ambiental (CREAL)</t>
  </si>
  <si>
    <t>Millor qualitat de vida per a la població
Disminució d'urgències sanitàries causades per al·lèrgies i/o noves malalties</t>
  </si>
  <si>
    <t>Programes municipals de protecció i promoció de la salut</t>
  </si>
  <si>
    <t>Davant la importància del desenvolupament de les zones agràries municipals i potenciar el consum alimentari local i l’autoabastiment en el procés d’adaptació als impactes del canvi climàtic , es proposa la creació d'una plataforma d'intercanvi de coneixements i bones pràctiques agrícoles. L'intercanvi de coneixement permet afrontar els problemes a nivell de municipi i hamortitzar bé els recursos que es tenen.</t>
  </si>
  <si>
    <t>Àrea de Govern i Economia: Promoció econòmica-Granollers Mercat.</t>
  </si>
  <si>
    <t>Aprofitament de noves implantacions i bones pràctiques desenvolupades en altres indrets
Optimització dels recursos</t>
  </si>
  <si>
    <t xml:space="preserve">Pla Estratègic de Palou 2015-2025
</t>
  </si>
  <si>
    <t xml:space="preserve">Treballar amb la comunitat educativa en dos vessants: en continu, per incorporar l’adaptació al canvi climàtic en el currículum (p. Ex. a través de les activitats del Casal del Mestre, o del grup de treball de Ciències i Tecnologia);  i de forma puntual i immediata per donar resposta a  determinades emergències (p.ex taller formatiu adreçat a docents i educadors socials sobre el programa  municipal d’adaptació al canvi climàtic). </t>
  </si>
  <si>
    <t>Associació Internacional de Ciutats Educadores (AICE)
Àrea de serveis a la persona: Educació</t>
  </si>
  <si>
    <t>Pacte local per l’educació</t>
  </si>
  <si>
    <t>Fer campanyes informatives per tal de donar a conèixer a tota la població els consells, protocols i l'estat de Granollers davant els efectes del canvi climàtic, posant especial atenció a la gent més vulnerable i mantenint una comunicació fluida amb protecció civil, educació, serveis socials i gent gran, salut pública, esports, cultura i joventut. L’objectiu és contribuir a millorar la resiliència del municipi.</t>
  </si>
  <si>
    <t xml:space="preserve">
Àrea de processos estratègis i comunicació: Comunicació i Relacions institucionals</t>
  </si>
  <si>
    <t>Comunicació</t>
  </si>
  <si>
    <t>En el marc del contracte en licitació (2015-2019), buscar alternatives eficaces per evitar l’acumulació d’escombraries en franges horàries de molta calor i evitar l’aparició de plagues i garantir una adequada neteja de contenidors a la via pública. 
Nou contracte (2020-2024): ajustar la freqüència de la recollida d’escombraries (orgànic, rebuig, vidre, cartró i plàstic) i l'horari de pas, així com. incrementar la neteja de contenidors de la via pública.</t>
  </si>
  <si>
    <t>Àrea de territori i ciutat (serveis municipals, via pública i mobilitat)
Consorci per la Gestió dels Residus del Vallès Oriental</t>
  </si>
  <si>
    <t>Contractes de serveis de recollida i neteja viària</t>
  </si>
  <si>
    <t xml:space="preserve">En el marc del contracte en licitació (2015-2019), buscar alternatives eficaces per optimitzar i millorar la qualitat del servei. 
Nou contracte (2020-2024): Sistemes de monitoreig de la recollida i tractament d'escombraries, la utilització de contenidors intel•ligents i el seguiment de les flotes. </t>
  </si>
  <si>
    <t>Garantir la neteja i el manteniment de la infraestructura de clavegueram i serveis urbans relacionats amb l'aigua , sobretot dels sifons (en mal estat per sequera i antiguitat), amb la finalitat de mantenir neta la xarxa en cas de fortes tempestes, riuades o inundacions, i evitar l’aparició/proliferacióde plagues.</t>
  </si>
  <si>
    <t>Empresa encarregada de gestionar el servei de clavegueram a Granollers (actualment DUBSL)</t>
  </si>
  <si>
    <t>Contracte Drenatges Urbans del Besòs, S.L</t>
  </si>
  <si>
    <t>Control del manteniment de les instal•lacions municipals i privades, sistemes de refrigeració, i en cas de ser necessari la rehabilitació d'aquests en termes energètics, per tal de poder controlar, gestionar i eradicar possibles problemes de salut i disminuir el consum energètic dels edificis.</t>
  </si>
  <si>
    <t>Àrea de territori i ciutat (serveis municipals, via pública i mobilitat)</t>
  </si>
  <si>
    <t xml:space="preserve">Programa de manteniment higienicosanitari, de neteja i desinfecció de les instal•lacions municipals segons Decret 352/2004 (Contracte de manteniment municipal) </t>
  </si>
  <si>
    <t>Definició d’uns criteris únics per a l’adquisició de nous vehicles o  la substitució de combustibles de la flota municipal (en qualsevol de les possibles tipologies: compra, lísing o rènting), així com per a la contractació externa de serveis que incloguin l’ús de vehicles. I l'establiment de nous punts de recàrrega elèctrica al municipi. (Recollit al PAES de Granollers).</t>
  </si>
  <si>
    <t>Àrea de territori i ciutat: Serveis municipals, via pública i mobilitat Medi Ambient i Espais Verds</t>
  </si>
  <si>
    <t>Millora de la qualitat atmosfèrica i reducció d'emissions GEH
Impuls d'un nou sector econòmic</t>
  </si>
  <si>
    <t>Mobilitat</t>
  </si>
  <si>
    <t>Contractes d'adquisició de vehicles de la flota municipal 
Contractes subministrament de combustibles vehicles.
Contractació de serveis que utilitzen vehicles (transport públic, servei recollida escombraries i neteja via pública, manteniment clavegueram, edificis, enllumenat, etc....)
PMU (en redacció)</t>
  </si>
  <si>
    <t xml:space="preserve">Revisar noves afectacions per recurrència més freqüent d'avingudes extraordinàries, Prevenir construccions en zones inundables. Establir criteris de reconducció de situacions irregulars. </t>
  </si>
  <si>
    <t>Àrea de territori i ciutat: Serveis municipals, via pública i mobilitat, Medi Ambient i Espais Verds, Urbanisme i habitatge</t>
  </si>
  <si>
    <t>Disminuir l'impacte econòmic i social d'avant de riudades i inundacions</t>
  </si>
  <si>
    <t>POUM (2012-2032)</t>
  </si>
  <si>
    <t xml:space="preserve">Prendre mesures a la via pública per millorar el confort tèrmic dels carrers. Definició d'eixos arbrats i creació d’ombres artificials (parades d’autobús cobertes, zones de descans amb sostre als parcs,...). Criteris arquitectònics pels edificis que permetin generar obres al carrer (porxos, pèrgoles...). </t>
  </si>
  <si>
    <t xml:space="preserve">Àrea de territori i ciutat: Urbanisme i habitatge, Obres i projectes, Medi Ambient i Espais Verds, Serveis municipals, via pública i mobilitat </t>
  </si>
  <si>
    <t>Disminució d'afectacions a la salut per onades de calor a la població</t>
  </si>
  <si>
    <t>POUM (2012-2032)
Pla de gestió d'Espais Verds
Ordenança dels espais d’ús públic i de civisme del 2010
Ordenança de l'arbrat
PAM (2015-2019): Via pública i mercats</t>
  </si>
  <si>
    <t xml:space="preserve">Per reduir el consum d'energia i millorar el confort de la població es proposa integrar criteris per a la implantació de terrats i façanes verdes per tal de fer edificis més sostenibles que mantinguis temperatures més baixes i consum d'aigua inferior. Les façanes i cobertes verdes també contribueixen a retenir i laminar fluxos d'aigua en episodis d'aiguats. </t>
  </si>
  <si>
    <t>Àrea de territori i ciutat: Serveis municipals, via pública i mobilitat, Medi Ambient i Espais Verds, Urbanisme i habitatge, Obres i projectes</t>
  </si>
  <si>
    <t xml:space="preserve">
POUM (2012-2032)
Programa global sobre habitatge (doc.estratèic del PAM 2015-2019)</t>
  </si>
  <si>
    <t>Criteris d'arquitectura bioclimàtica que millorin l'eficiència energètica dels edificis: elements passius i actius en relació a ombres, refrigeració, aprofitament lumínic, recollida d’aigües pluvials, aprofitament d’aigües grises.</t>
  </si>
  <si>
    <t>Disminució del consum energètic a les llars</t>
  </si>
  <si>
    <t>Programa global sobre habitatge (doc. estratègic del PAM 2015-2019) 
Ordenança municipal d'estalvi d'aigua</t>
  </si>
  <si>
    <t>Es proposa integrar criteris per limitar les superfícies dures, introduir paviments més permeables, i crear canalitzacions vegetals a les obres i projectes de millora urbana i de l’espai públic. És important establir requisits/criteris per a la seva construcció, sobretot en futurs sectors a desenvolupar, com per exemple al Pla Director del Circuit de Catalunya.</t>
  </si>
  <si>
    <t xml:space="preserve">
Àrea de territori i ciutat: Serveis municipals, via pública i mobilitat, Medi Ambient i Espais Verds, Urbanisme i habitatge, Obres i projectes</t>
  </si>
  <si>
    <t>POUM (2012-2032)
Pla Director del Circuit de Catalunya</t>
  </si>
  <si>
    <t>Reconsiderar els criteris per a la implantació de mobiliari urbà i la construcció d’aparcaments en àrees properes del riu Congost, per tal de disminuir l'impacte en períodes d'inundació o grans riuades.</t>
  </si>
  <si>
    <t>Àrea d'Acció Comunitària i Benestar: Regidoria de Seguretat ciutadana-Protecció Civil 
Àrea de territori i ciutat: Serveis municipals, via pública i mobilitat, Medi Ambient i Espais Verds, Urbanisme i habitatge, Obres i projectes</t>
  </si>
  <si>
    <t xml:space="preserve"> Criteris de mobiliari urbà POUM (2012-2032)</t>
  </si>
  <si>
    <t>Introducció de la vegetació menys susceptible a generar al•lèrgies, i si és necessari substituir la vegetació existent més problemàtica.</t>
  </si>
  <si>
    <t xml:space="preserve">Àrea d'Acció Comunitària i Benestar: Salut Pública, Serveis Socials i Gent 
Àrea de territori i ciutat: Medi Ambient i Espais Verds </t>
  </si>
  <si>
    <t>Pla de gestió de l’arbrat
Pla de gestió d’Espais Verds
Ordenança d'arbrat</t>
  </si>
  <si>
    <t>Fomentar els modes de mobilitat pacificats i nets (a peu, bicicleta, transport públic) al municipi, en línia amb les disposicions del PAES, PMU i el projecte TransGran.</t>
  </si>
  <si>
    <t xml:space="preserve">Àrea de territori i ciutat: Serveis municipals, via pública i mobilitat, Medi Ambient i Espais Verds 
</t>
  </si>
  <si>
    <t>PMU (en redacció)
Contracte amb Sagalés</t>
  </si>
  <si>
    <t xml:space="preserve">Per disminuir els impactes i danys materials de les inundacions i riuades cal el manteniment i la conservació de la llera del riu en condicions òptimes, evitar acumulacions de residus. </t>
  </si>
  <si>
    <t>Consorci per a la Defensa de la Conca del riu Besòs</t>
  </si>
  <si>
    <t>Pla director dels espais fluvials de la Conca del riu Besòs</t>
  </si>
  <si>
    <t>Fer una revisió de tasques i processos de neteja i revisió de cobertes dels equipaments i edificis municipals.</t>
  </si>
  <si>
    <t>Àrea de territori i ciutat:Urbanisme i habitatge, Obres i projectes</t>
  </si>
  <si>
    <t>Programa de manteniment d'edificis municipals</t>
  </si>
  <si>
    <t>Manteniment municipal de zones forestals i les pistes per l'accés pels vehicles d'emergència al medi rural en cas d'incendis o altres emergències. Manteniment de l'arbrat (plagues, branques que poden caure....)</t>
  </si>
  <si>
    <t>Àrea de territori i ciutat: Serveis municipals, via pública i mobilitat, Unitat Operativa de Serveis, Medi Ambient i Espais Verds, Urbanisme i habitatge, Obres i projectes</t>
  </si>
  <si>
    <t>Pla de gestió de l’arbrat (urbà)
Pla Especial Espais Naturals d’Interès Municipal i d’elements botànics d’Interès Municipal (ENIM i EBIM)</t>
  </si>
  <si>
    <t>Millorar l’actual dotació municipal d’infraestructures i maquinària necessàries per garantir la resposta municipal davant episodis climatològics extrems (ventades, glaçades, pluges torrencials, etc. )</t>
  </si>
  <si>
    <t xml:space="preserve">Àrea de territori i ciutat: Urbanisme i habitatge, Obres i projectes, Medi Ambient i Espais Verds, Serveis municipals, via pública i mobilitat, Unitat Operativa de Serveis. </t>
  </si>
  <si>
    <t>Pla local de protecció civil</t>
  </si>
  <si>
    <t>Definir els protocols d’actuació i els sistemes d’alerta necessaris per al control i la detecció de malalties conegudes i altres no comunes i emergents , la seva expansió i l’esdeveniment d’epidèmies. Coordinar i formar el personal sanitari municipal per a la gestió d’epidèmies.  Establir els mecanismes de coordinació amb altres xarxes sanitàries i d’emergència.</t>
  </si>
  <si>
    <t>Protecció i Promoció de la Salut</t>
  </si>
  <si>
    <t>Bonificacions tarifàries en funció del consum d’aigua i del grau d'ús d'aigua regenerada en usos municipals, nous sectors de desenvolupament, producció local...</t>
  </si>
  <si>
    <t>Ajuntament de Granollers: salut i consum</t>
  </si>
  <si>
    <t>Ordenança municipal per a l'estalvi d'aigua
PAES</t>
  </si>
  <si>
    <t xml:space="preserve">Desenvolupar polítiques i mesures que impulsin l'autoabastiment alimentari municipal amb productes locals, i alhora fomentar l’economia local i reduir despeses d'importació i reduir la petjada de carboni associada al transport. Per assolir un autoabastiment alimentari es proposa una diversificació del cultiu (regadiu i secà). </t>
  </si>
  <si>
    <t>Pla Estratègic de Palou 2015-2025</t>
  </si>
  <si>
    <t>Recolzament municipal per l’establiment de mecanismes de protecció de les collites (malles, hivernacles, ajuts) davant inclemències meteorològiques (pedregades, tempestes, ventades...)</t>
  </si>
  <si>
    <t>Àrea de Govern i Economia: Promoció econòmica-Granollers Mercat. 
Departament d’Agricultura, Ramaderia, Pesca i Alimentació</t>
  </si>
  <si>
    <t>Redimensionar i continuar desenvolupament del Pla d'Acció per l'Energia Sostenible i el Clima de Granollers, amb l'horitzó 2030, de les actuacions municipals vinculades a la reducció de les emissions GEH, l'estalvi i l'eficiència energètica, la implantació d'energies renovables i l'adaptació al canvi climàtic.</t>
  </si>
  <si>
    <t>PAES (2009-2020)</t>
  </si>
  <si>
    <t>Amb l’objectiu de tancar el cicle de producció-consum-reciclatge, aconseguir incrementar els nivells actuals de recollida selectiva dels residus, especialment
en la fracció orgànica (40% dels residus municipals) que permetria abaratir costos. Estendre a tot el terme municipal la recollida selectiva de residus de petit format i reutilitzables. Potenciar la valorització energètica dels residus a través plantes de biogas. Projectes com CongostNet i EcoCongost (amb l’objectiu d’intercanvi de calor residual entre les empreses dels polígons industrials de Jordi Camp, Congost i la ciutat de Granollers, així com l’ús del biogàs procedent de la planta comarcal de compostatge)  , contribuiran a increment la producció local d’energies renovables, l’adopció de tecnologies baixes en carboni, i la reducció de la dependència exterior d’energia, augmentant la resiliència del sector industrial i el municipi.</t>
  </si>
  <si>
    <t xml:space="preserve">Consorci per a la gestió de residus del Vallès Oriental </t>
  </si>
  <si>
    <t>PAES (2009-2020)
PAM 2015-2019</t>
  </si>
  <si>
    <t>Adaptació dels equipaments municipals per a la població més vulnerable (geriàtrics, residències, escoles, casals de gent gran, centres cívics  i biblioteques) en termes energètics, mitjançant la integració de criteris d’adaptació a altes temperatures (passius i distribució d’usos) en obres de rehabilitació d’equipaments i/o construcció de nous.</t>
  </si>
  <si>
    <t>Pla d’eficiència energètica dels equipaments municipals 2015-2020</t>
  </si>
  <si>
    <t>Aprofitament de nous recursos hídrics alternatius per a usos municipals (aigua regenerada per a reg, neteja, naturalització d’ambients aquàtics, etc. ). Projectar la construcció de la doble xarxa (potable i regenerada). Resolució dels problemes de contaminació d’alguns recursos locals per l'aprofitament d'usos municipals (pous de Can Serra, Roca Umbert i Voluntaris).</t>
  </si>
  <si>
    <t>Ordenança municipal per a l’estalvi d’aigua 
Plec de prescripcions tècniques de les xarxes de reg</t>
  </si>
  <si>
    <t>Conversió dels sistemes de reg per aspersió en goteig en els nous sectors de desenvolupament (urbans, periurbans i industrials)</t>
  </si>
  <si>
    <t>Àrea de Govern i Economia (promoció econòmica-Granollers Mercat)</t>
  </si>
  <si>
    <t>Plec de prescripcions tècniques de les xarxes de reg</t>
  </si>
  <si>
    <t>Incrementar l’activitat agrària i el rendiment de les explotacions de Palou, per considerar Palou molt més enllà del seu interès natural i patrimonial; entendre’l com un espai on és possible reactivar l’activitat agrària.</t>
  </si>
  <si>
    <t>Desenvolupar les iniciatives i projectes municipals com CongostNet, ECOCONGOST, COMPOSE, instal•lacions municipals de biomassa, instal•lacions municipals solars FV per a l’autoconsum i impulsar les iniciatives a l’àmbit privat, a través de la modificació de l’Ordenança solar (places solars als terrats dels edificis o en grans espais públics oberts, etc. )</t>
  </si>
  <si>
    <t>Àrea de territori i ciutat (Serveis municipals, via pública i mobilitat, Medi ambient i espais verds, Urbanisme i habitatge, Obres i projectes)</t>
  </si>
  <si>
    <t>Programa global sobre habitatge (doc. estratègic del PAM 2015-2019)
Ordenança municipal de captació solar tèrmica
PAESC (revisió i actualització PAES 2009)</t>
  </si>
  <si>
    <t>Garantir un bon sistema d'hidratació públic amb el bon funcionament de les fonts públiques (pel consum), i controlar i prendre mesures preventives per l'aparició de malalties (lagionel•la) mitjançant un bon sistema de refrigeració de l'espai públic exterior amb l'implantació de punts concrets de jocs d'aigua (parcs), nebulització.</t>
  </si>
  <si>
    <t xml:space="preserve">Agència de Salut Pública de Catalunya (ASPCAT)
Àrea d'Acció Comunitària i Benestar: Seguretat ciutadana - Protecció Civil, Salut Pública, Serveis Socials i Gent Gran
Àrea de territori i ciutat:, Urbanisme i habitatge, Medi Ambient i Espais Verds, Serveis municipals, via pública i mobilitat </t>
  </si>
  <si>
    <t>Ordenança dels espais d'us públic i civisme
Programa de manteniment higienicosanitari de neteja i desinfecció de les instal•lacions municipals segons Decret 352/2004 (Contracte de manteniment municipal)</t>
  </si>
  <si>
    <t xml:space="preserve">Es proposa la projecció de les zones i estructures de laminació d’avingudes al llarg del traçat del riu Congost per tal de disminuir els efectes d'una possible crescuda del riu/inundacions. </t>
  </si>
  <si>
    <t xml:space="preserve">POUM 
Pla director Clavegueram (2015-2025)
Projectes de rehabilitació ambiental de la llera del riu Congost </t>
  </si>
  <si>
    <t>Garantir la òptima funcionalitat i manteniment dels serveis d'emergència, transport, sanitat.... i la garantia de subministrament energètic (aigua, gas, electricitat).</t>
  </si>
  <si>
    <t xml:space="preserve">Àrea d'Acció Comunitària i Benestar: Regidoria de Seguretat ciutadana-Protecció Civil </t>
  </si>
  <si>
    <t>Pla local de protecció civil 
Interlocució bilateral amb Gas Natural, Sorea</t>
  </si>
  <si>
    <t>Potenciar els embornals de CO2 a Palou; promocionar conreus/sòls capaços d'extreure i emmagatzemar CO2 de l’atmosfera.</t>
  </si>
  <si>
    <t xml:space="preserve">
Àrea de Govern i Economia: Promoció econòmica-Granollers Mercat. </t>
  </si>
  <si>
    <t>Millora de la qualitat  de  ambiental per la  retenció de CO2 de l'atmosfera</t>
  </si>
  <si>
    <t>Refurbishing of municipal buildings used by vulnerable population</t>
  </si>
  <si>
    <t>Etiquetes de fila</t>
  </si>
  <si>
    <t>Total general</t>
  </si>
  <si>
    <t>(Tot)</t>
  </si>
  <si>
    <t>Etiquetes de columna</t>
  </si>
  <si>
    <t>Recompte de NIVELL_COST</t>
  </si>
  <si>
    <t>(Múltiples elements)</t>
  </si>
  <si>
    <t>a &lt; 1.000 hab.</t>
  </si>
  <si>
    <t>b 1.000 a 5.000 hab.</t>
  </si>
  <si>
    <t>c 5.000 a 20.000 hab.</t>
  </si>
  <si>
    <t>e &gt;50.000 hab.</t>
  </si>
  <si>
    <t>habitants</t>
  </si>
  <si>
    <t>€/hab</t>
  </si>
  <si>
    <t>Nombre municipis</t>
  </si>
  <si>
    <t>€/municipi</t>
  </si>
  <si>
    <t>accions/municipi</t>
  </si>
  <si>
    <t>Suma de TOTAL</t>
  </si>
  <si>
    <t>€ previstos</t>
  </si>
  <si>
    <t>&lt;5000</t>
  </si>
  <si>
    <t>&gt;5000</t>
  </si>
  <si>
    <t>Recuperació i ús de la mina del Rec del Molí i estudi de l'aprofitament d'aigua freàtica en altres punts del municipi.</t>
  </si>
  <si>
    <t>Recovery and use of the Rec del Molí mine and study of the use of groundwater in other parts of the municipality.</t>
  </si>
  <si>
    <t xml:space="preserve">La mina del rec del Molí és una surgència d'aigua que constituïa l'antic rec del molí. Es proposa recuperar-ne el flux i part del seu traçat aigües avall a fi que aquesta aigua es pugui aprofitar pel reg de les zones d'hort de Can Caseta i del Molí de can Planes i, d'altra banda, es retorni al riu.  S'estudiaran altres casos on es detecten surgències d'aigua (p.e. Zona Illes Belles) per analitzar-ne el seu aprofitament. Aquesta mesura va d'acord amb l'objectiu de millorar l'autoabastament del municipi. </t>
  </si>
  <si>
    <t>Àrea de Territori - Entorn</t>
  </si>
  <si>
    <t>Propietaris</t>
  </si>
  <si>
    <t>Millora de la biodiversitat de ribera i del cabal ecològic, de la qualitat  del paisatge, recuperació del patrimoni cultural i foment del sector primari.</t>
  </si>
  <si>
    <t xml:space="preserve">Pla d'Adaptació de la Conca de la Tordera.
- OGA 23 Exigir una garantia d'abastament d'aigua com a condició prèvia per a l'expansió urbanística. </t>
  </si>
  <si>
    <t>Instal·lació de comptadors amb telecontrol en regs i altres instal·lacions de subministrament públic.</t>
  </si>
  <si>
    <t>Installation of meters with remote control in irrigation and other public supply facilities.</t>
  </si>
  <si>
    <t>Actualment, existeixen punts de subministrament d'aigua per a usos públics (reg i altres) que no disposen de comptador, de tal manera que se'n desconeixen els consums. L'objectiu d'aquesta acció és millorar el control sobre l'ús públic de l'aigua per dur a terme una gestió més eficient d'aquesta.  
Caldrà identificar els punts amb consums no controlats i instal·lar-hi els comptadors corresponents.</t>
  </si>
  <si>
    <t xml:space="preserve">Possibilitat d'estalvi econòmic per la reducció del consum d'aigua. </t>
  </si>
  <si>
    <t>Reformulació del Pla Director del Clavegueram per tal que incorpori criteris d'adaptació i un programa de manteniment del clavegueram.</t>
  </si>
  <si>
    <t>Reformulation of the Master Plan of the Sewer so that it incorporates adaptation criteria and a maintenance program for the sewer system.</t>
  </si>
  <si>
    <t xml:space="preserve">Sant Celoni compta amb un Pla Director de Clavegueram de 2014 que no incorpora criteris d'adaptació al canvi climàtic. L'objectiu d'aquesta acció és millorar-lo perquè consideri les següents possibilitats:
- Construcció de xarxa separativa d'aigües pluvials en aquells trams que sigui possible i adequat per augmentar la capacitat del sistema de drenatge i depuració de les aigües residuals en episodis de pluges torrencials.
- Reforçar el manteniment del clavegueram per evitar fuites i d'altres incidències.
- Promoció de tècniques de depuració amb terciari per evitar l'augment de consum d'energia.
</t>
  </si>
  <si>
    <t>Consorci Besòs Tordera</t>
  </si>
  <si>
    <t>Reducció de la contaminació per aigües residuals no depurades i possibilitat de reutilització d'aigües pluvials.</t>
  </si>
  <si>
    <t xml:space="preserve">Pla d'Adaptació de la Conca de la Tordera.
-OGA 15 Potenciar la fitodepuració a les poblacions petites i habitatges aïllats. </t>
  </si>
  <si>
    <t>Millora de les canonades i reducció de fuites del clavegueram.</t>
  </si>
  <si>
    <t>Improvement of the pipes and reduction of leakage of the claveguard.</t>
  </si>
  <si>
    <t xml:space="preserve">Els treballs duts a terme en l'àmbit d'abastament d'aigua potable realitzats fins ara se centren en la garantia de qualitat i subministrament i es troben en un estat d'execució pràcticament acabat. El que no s'ha realitzat és una actualització i millora de la xarxa, essent aquest aspecte el que pot tenir més repercussió des del punt de vista d'estalvi i millora del servei. Aquesta actuació es refereix, concretament, a la realització del les actuacions necessàries per a l'augment gradual d'un 5% bianual del rendiment de la xarxa d'abastament d'aigua potable (reparació de canonades i instal·lacions amb fuites..). </t>
  </si>
  <si>
    <t>Reducció de la contaminació dels aqüífers per aigües residuals no depurades.</t>
  </si>
  <si>
    <t>Connexió al sistema de sanejament en alta de les urbanitzacions no connectades.</t>
  </si>
  <si>
    <t>Connection to the sanitation system in the highway of unconnected urbanizations.</t>
  </si>
  <si>
    <t xml:space="preserve">El sistema de sanejament d'aigües residuals en alta de Sant Celoni cobreix gran part del municipi. Aquesta acció contempla la connexió de les urbanitzacions de Can Coll i Boscos de Montnegre on actualment els habitatges disposen de fosses sèptiques. L'objectiu és vetllar per la qualitat del tractament de les aigües residuals i evitar els abocaments o les fuites d'aigües residuals que puguin deteriorar la qualitat de l'aigua de l'aqüífer de la Tordera que abasteix el municipi. </t>
  </si>
  <si>
    <t>Consorci Besòs Tordera, propietaris</t>
  </si>
  <si>
    <t xml:space="preserve">Habilitació d'instal·lacions per reduir la contaminació de l'aigua provocada per descàrregues dels sistemes unitaris (DSU) o sobreeixidors. </t>
  </si>
  <si>
    <t>Enabling installations to reduce water pollution caused by unitary system discharges (DSU) or overflows.</t>
  </si>
  <si>
    <t xml:space="preserve">La Directiva Marc de l’Aigua (Directiva 2000/60/CEE) recomana eliminar o reduir les DSU, ja que es
considera que poden ser una font de contaminació del medi significativa. Aquesta acció pretén incidir en la reducció de la contaminació que provoquen aquests sistemes incloent les següents actuacions: 
- Anàlisi i quantificació de l'afectació (mesuradors, aforadors).
- Disposició de  reixes o tamissos de desbast o sistemes equivalents per evitar la sortida de flotants al medi.
- Construcció de dipòsits de tempesta i basses de laminació d'abans d'arribar a l'EDAR.
- Desenvolupament de sistemes urbans de drenatge sostenible (SUDS)  per  crear espais permeables i reduir l'arribada de les aigües pluvials al clavegueram. </t>
  </si>
  <si>
    <t>Reducció del risc d'inundació</t>
  </si>
  <si>
    <t xml:space="preserve">Incorporació de tractaments terciaris i millora dels estàndards de qualitat de sortida de l'efluent de l'EDAR de Sant Celoni. </t>
  </si>
  <si>
    <t>Incorporation of tertiary treatments and improvement of the quality of the effluent output of the WWTP of Sant Celoni.</t>
  </si>
  <si>
    <t>L'objectiu d'aquesta actuació és reforçar els cabals ambientals de la Tordera. La bona preservació de la qualitat de les aigües superficials i subterrànies és un element clau tant per garantir l'abastament d'aigua dels municipis de la conca com pel bon estat dels espais naturals directament vinculats amb el riu. 
L'acció preveu la incorporació de tractaments terciaris dels efluents de sortida de l'EDAR per tal d'aconseguir una major qualitat de l'aigua abocada que reforci els cabals ambientals de la Tordera. També es planteja negociar amb l'explotador nivells de qualitat dels paràmetres de sortida perquè estiguin per sobre dels nivells mínims legals.</t>
  </si>
  <si>
    <t>Consorci Besòs Tordera, empresa gestora EDAR</t>
  </si>
  <si>
    <t>Millora de la biodiversitat de ribera i del cabal ecològic i de la qualitat del paisatge fluvial.</t>
  </si>
  <si>
    <t>Implantació i compliment del DUPROCIM segons les periodicitats establertes per la legislació vigent.</t>
  </si>
  <si>
    <t>Implementation and compliance of the DUPROCIM according to the periodicities established by current legislation.</t>
  </si>
  <si>
    <t>L'ajuntament de Sant Celoni compta amb plans i protocols d'emergència per a la gestió dels riscos integrats en el document únic de protecció civil municipal (DUPROCIM) d'acord amb el Pla de Protecció Civil de Catalunya. 
Es preveu que a causa del canvi climàtic puguin incrementar la intensitat i la recurrència d'episodis extrems i, per tant, el seguiment i l'actualització dels protocols d'actuació davant d'aquests fenòmens és molt rellevant.
Els protocols identifiquen els recursos disponibles per actuar, les persones que han de coordinar l'acció d'emergència, els mecanismes de coordinació interns i amb altres administracions, i els canals i consells a dirigir a la població.
Amb aquesta acció se subratlla la importància de donar compliment i actualitzar el DUPROCIM.  
Entre d'altres actuacions, es tindrà en compte:
- Dimensionament adequat de l'estructura municipal assignada a l'activitat de prevenció.
- Inclusió de l'adaptació al canvi climàtic en l'avaluació periòdica de riscos, incorporant l'anàlisi dels riscos potencials associats al clima.</t>
  </si>
  <si>
    <t>Àrea de Seguretat Ciutadana</t>
  </si>
  <si>
    <t>Direcció General de Protecció Civil de la Generalitat de Catalunya</t>
  </si>
  <si>
    <t>Creació d'una taula supramunicipal per a la gestió dels riscos al Baix Montseny.</t>
  </si>
  <si>
    <t>Creation of a supra-municipal board for the management of risks in the Baix Montseny.</t>
  </si>
  <si>
    <t xml:space="preserve">La incidència dels impactes climàtics té un abast supramunicipal. En molts àmbits i, destacadament, en la protecció civil i la gestió de riscos associats al clima, resulta eficaç que l'acció sigui coordinada des d'una escala major que l'àmbit local.
Aquesta acció consisteix en la creació d'una taula de treball amb els municipis del Baix Montseny que permeti abordar conjuntament els riscos climàtics (incendis, sequeres, inundacions, etc.) i no climàtics (sísmic, químic..).
Per la posada en marxa d'aquest instrument de gestió, s'identificaran els agents clau a involucrar i es definiran els mecanismes de treball, comunicació i acció necessaris per al seu funcionament.
</t>
  </si>
  <si>
    <t>Ajuntaments dels municipis del Baix Montseny, Direcció General de Protecció Civil de la Generalitat de Catalunya, Diputació de Barcelona, ADF</t>
  </si>
  <si>
    <t>Millora de la coordinació entre municipis.</t>
  </si>
  <si>
    <t xml:space="preserve">Pla d'Adaptació de la Conca de la Tordera.
- OGA 14 Crear un consell de coordinació municipal de l'adaptació. </t>
  </si>
  <si>
    <t>Elaboració i implantació d'un Pla Director de Prevenció municipal d'Incendis forestals, que inclourà l'establiment de franges perimetrals de protecció, taxes de prevenció d'incendis,  senyalització de camins, el Pla de Vigilància d'Incendis (PVI) i el Pla Municipal de Prevenció d'Incendis Forestals (PPI).</t>
  </si>
  <si>
    <t>Preparation and implementation of a Municipal Prevention Plan for Forest Fires.</t>
  </si>
  <si>
    <t xml:space="preserve">Les franges de protecció perimetral són uns treballs d'aclarida forestal que obligatòriament han d'envoltar les urbanitzacions, els nuclis urbans, els edificis aïllats i les instal·lacions en contacte amb el bosc. En aquestes franges s'ha d'eliminar gairebé tot el matoll i tallar part dels arbres per reduir la força dels incendis i dificultar que arribin als habitatges. Han de mesurar com a mínim 25 metres d'amplada i han d'estar lliures de vegetació seca i amb els arbres podats i aclarits.
El gener de 2017, el Ple municipal de Sant Celoni va aprovar el “Pla Director de Franges perimetrals de Baixa Combustibilitat" en compliment de l'art. 179 de la Llei 2/2014, de 27 de gener, de mesures fiscals, administratives i financeres i del sector públic que modifica la Llei 5/2003, en relació a la delimitació i execució de franges de protecció dels nuclis de població. Daltra banda, l'art.204 de la Llei 5/2017 de 28 de març, obliga els ajuntaments a establir les franges de protecció en cas que no ho hagin fet els subjectes obligats, i permet la imposició d'una taxa per a la prestació d'aquests serveis (taxa de prevenció d'incendis). Aquest pla inclourà altres mesures com el Pla de Vigilància d'Incendis i el Pla Municipal de Prevenció d'Incendis Forestals. 
</t>
  </si>
  <si>
    <t>Millora en el manteniment de zones forestals.</t>
  </si>
  <si>
    <t>Millora de la senyalització a la zona forestal per facilitar l'evacuació en situació de risc.</t>
  </si>
  <si>
    <t>Improvement of signage in the forest area to facilitate evacuation in a risk situation.</t>
  </si>
  <si>
    <t>L'objectiu de l'acció és facilitar l'evacuació de la zona forestal en cas d'incendi a través d'una senyalització clarificadora dels camins i rutes de sortida de la zona del Montnegre-Corredor. Amb aquesta finalitat, s'identificaran les rutes principals i s'instal·larà senyalització d'evacuació aclaridora. 
Per tal de reduir riscos en episodis d'inundacions, se senyalitzaran també els guals dels rius i rieres que poden experimentar creixements de cabal sobtats i, per tant, esdevenir un risc.</t>
  </si>
  <si>
    <t>Facilitació de l'orientació als camins per a visitants.</t>
  </si>
  <si>
    <t>Optimització dels períodes de manteniment dels camins.</t>
  </si>
  <si>
    <t>Optimization of the maintenance periods of the roads.</t>
  </si>
  <si>
    <t xml:space="preserve">Les previsions climàtiques d'increment dels episodis de pluges torrencials i, alhora, d'una major durada dels períodes de sequera incidiràn negativament en l'estat de la xarxa de camins del municipi. Aquesta situació pot ser més significativa en les zones amb un major pendent. 
La xarxa de camins és un element bàsic tant per l'accés a les zones forestals i agroforestals com per a garantir una adequada evacuació en cas de necessitat.
Per aquests motius, l'acció preveu incrementar la freqüència de realització de les tasques de manteniment en la xarxa de camins del municipi i fer arranjaments més durables en els trams més castigats (amb més pendent, que travessin torrenteres, segons tipus de ferm...)
Cal, prèviament, definir la xarxa de camins que està al càrrec de l'Ajuntament i elaborar un protocol de seguiment i actuacions a realitzar, així com un pressupost anual garantit. Caldrà tenir en compte especialment aquells camins que comuniquin amb barris, edificacions aillades i altres municipis. </t>
  </si>
  <si>
    <t xml:space="preserve">Foment de l'ús dels camins per activitats de lleure i augment del confort per residents de zones aïllades. </t>
  </si>
  <si>
    <t>Identificació i foment de les sinergies potencials entre les activitats econòmiques en l'ús de l'energia, l'aigua i els materials.</t>
  </si>
  <si>
    <t>Identification and promotion of potential synergies between economic activities in the use of energy, water and materials.</t>
  </si>
  <si>
    <t xml:space="preserve">El subministrament d'energia, aigua i materials són fonamentals per al desenvolupament de l'activitat econòmica. En un context caracteritzat per la creixent demanda global d'energia, el canvi climàtic i reducció dels recursos disponibles, és necessari abordar un procés de transició cap a un nou model basat en energies renovables, infraestructures més petites i properes als punts de consum i opcions d'economia circular.
Amb aquesta acció s'identificaran les opcions existents per a les empreses del municipi, fent un especial èmfasi en la creació de sinergies entre elles. Es contemplen els següents àmbits de treball:
- Implantació de mesures d'estalvi del consum d'aigua.
- Optimització de la gestió energètica i la factura energètica.
- Impuls de les instal·lacions d'energies renovables per a l'autoconsum.
Aquestes actuacions es duran a terme generant espais de diàleg a les empreses i a partir de la creació de valor compartit. </t>
  </si>
  <si>
    <t>Àrea de Serveis a les Persones - Promoció Econòmica</t>
  </si>
  <si>
    <t>Associacions empresarials</t>
  </si>
  <si>
    <t xml:space="preserve">Possibilitat d'estalvi econòmic per les associacions empresarials i millora de la seva imatge. </t>
  </si>
  <si>
    <t>Pla d'Adaptació de la Conca de la Tordera.
- OGA 10 Afavorir el reciclatge d'aigua en els processos de producció. 
-OGA 11 Crear comunitats d'usuaris d'aigua.</t>
  </si>
  <si>
    <t>Sensibilització i formació de les pimes davant els reptes i oportunitats de l'adaptació al canvi climàtic en els àmbits de l'ús de l'energia, l'aigua i els materials.</t>
  </si>
  <si>
    <t>Awareness and training of SMEs in the face of the challenges and opportunities of adaptation to climate change in the areas of energy, water and materials.</t>
  </si>
  <si>
    <t>Les petites i mitjanes empreses també aborden diversos reptes en relació al canvi climàtic vinculats a la disponibilitat i els preus dels recursos naturals. Sovint afronten dificultats addicionals per adaptar-se als canvis requerits i continuar sent projectes viables.
Aquesta acció engloba actuacions específiques adreçades al teixit de pimes del municipi que els aporti recursos i els permeti identificar i aprofitar oportunitats davant els nous escenaris. Es tractaran aspectes com:
- Programes personalitzats de gestió energètica
- Identificació d'oportunitat de sinergies i col·laboracions entre empreses.    
- Impulsar una associació d'agroramaders del Montnegre/Baix Montseny</t>
  </si>
  <si>
    <t>Cambra de Comerç</t>
  </si>
  <si>
    <t xml:space="preserve">Estalvi econòmic per les PIMES i millora de la seva imatge. </t>
  </si>
  <si>
    <t xml:space="preserve">Pla d'Adaptació de la Conca de la Tordera.
-OGA 2 Crear una marca específica per comercialitzar els productes de la ramaderia extensiva. </t>
  </si>
  <si>
    <t>Sensibilització de la població per afavorir un consum responsable.</t>
  </si>
  <si>
    <t>Sensitization of the population to favor responsible consumption.</t>
  </si>
  <si>
    <t>Les decisions de compra individuals i de les organitzacions afavoreixen opcions de producció determinades amb conseqüències econòmiques, socials i ambientals que actualment són d'escala global. En aquest sentit, des del consum es poden potenciar opcions que afavoreixin una major resiliència del municipi al canvi climàtic, per la qual cosa caldrà potenciar també l'oferta i traccionar models productius coherents amb aquestes opcions. 
En la seva implantació es tindrà en compte:
- Generar informació i crear espais de reflexió i acció sobre els hàbits de consum.
- Promoure els productes de proximitat (segell de productes locals). 
- Promoure la reducció de l'impacte ambiental dels productes i serveis.
S'hauria de treballar conjuntament amb els municipis del Baix Montseny de forma supramunicipal.</t>
  </si>
  <si>
    <t>Foment d'una economia més sostenible i justa.</t>
  </si>
  <si>
    <t xml:space="preserve">Pla d'Adaptació de la Conca de la Tordera.
-OGA 2 Crear una marca específica per comercialitzar els productes de la ramaderia extensiva (i altres productes locals). </t>
  </si>
  <si>
    <t>Redacció i implantació del Pla Director del verd urbà incorporant criteris d'adaptació al canvi climàtic.</t>
  </si>
  <si>
    <t>Drafting and implementation of the Green Plan for urban greening, incorporating criteria for adaptation to climate change.</t>
  </si>
  <si>
    <t>Sant Celoni disposa de 34 hectàrees de verd urbà públic i uns 3.480 arbres a l’espai públic. Actualment el llistat del verd urbà conté informació no actualitzada i massa bàsica. El Pla director serà una bona eina per gestionar de forma més eficaç i sostenible el patrimoni verd del municipi i per racionalitzar i reduir els costos de gestió.
L’àmbit del Pla comprèn tots els espais verds on l’Ajuntament realitza manteniment i també aquells on no hi realitza manteniment ordinari però sí actuacions puntuals al llarg de l’any. És a dir: els espais inclosos en el sistema d’espais lliures, espais enjardinats en equipaments, arbrat viari, elements de vialitat (rotondes i mitjanes), espais vinculats a la xarxa hidrogràfica urbana i altres parcel·les de titularitat municipal.
La incorporació de l'adaptació al canvi climàtic en la seva elaboració i execució inclou tenir en compte aspectes com:
- Introducció de criteris de baix consum hídric i baix ús de productes fitosanitaris.
- Seguiment i control de plagues en arbrat urbà de caire preventiu.
- Reforç de la vitalitat de l'arbrat per millorar-ne la salut. 
- Prevenció i reducció d'al·lèrgies.
- Consideració del verd urbà com un element d'increment del confort tèrmic al municipi (ombratge urbà).
- Creació d'espais verds sense reg</t>
  </si>
  <si>
    <t>Incrementar el confort en les zones urbanitzades.</t>
  </si>
  <si>
    <t xml:space="preserve">Pla d'Adaptació de la Conca de la Tordera.
-OGA 20 Modernitzar les tècniques de reg. 
-OGA 25 Eliminar l'ús de substàncies tòxiques en parcs municipals i activitats de jardineria. </t>
  </si>
  <si>
    <t>Recolzament d'un model de gestió del territori que doni suport a l'activitat agroramadera i fomenti el mosaic agroforestal i la diversitat d'ecosistemes.</t>
  </si>
  <si>
    <t>Support for a land management model that supports agri-food activity and foster agroforestry mosaic and ecosystem diversity.</t>
  </si>
  <si>
    <t xml:space="preserve">El mosaic agroforestal que combina parcel·les forestals en diferents graus de maduresa amb parcel·les dedicades a l'activitat agrícola i ramadera potencia la biodiversitat d'un espai natural i la seva resiliència davant de condicions climàtiques adverses.
Aquesta acció inclou actuacions com les següents:
- Impulsar el manteniment de les franges de protecció perimetrals i dels solars buits i torrenteres de les urbanitzacions amb ramats
- Promoure la gestió de la vall de Furiosos
- Impulsar projectes de custòdia del territori                                                             
- Incorporar l'adaptació al canvi climàtic en el projecte de planificació estratègica 'Sant Celoni Capital del Bosc'
- Estudiar l'adquisició per part de l'ajuntament de finques forestals i fer-ne gestió amb objectius d'adaptació al canvi climàtic i que pugui ser emblemàtica.
- Gestionar les parcel·les municipals de Cal Batlle amb objectius d'adaptació al canvi climàtic.
- Promoure a través del Pla Marc un tipus de gestió forestal adaptativa i que tingui en compte valors naturals específics i elements clau del territori (alguns tipus d'hàbitats i ecosistemes, estructures madures...).
- Fomentar la ramaderia i agricultura ecològiques des de l'ajuntament, enfortint o  coordinant aquestes accions amb les de la Generalitat (com p.e., els ajuts)
- Catalogar i gestionar els arbres singulars del municipi. Aquí també el parc hi ha de tenir un paper important.
- Incorporar-se com a actor en el LIFE "Innovación en estrategias de gestión para la adaptación al cambio climático de los bosques mediterráneos subhúmedos mixtos", on participa l'APFMC.       </t>
  </si>
  <si>
    <t>Parc del Montnegre i el Corredor
Associació de Propietaris del montnegre i el Corredor
Entitat de Custòdia del Territori</t>
  </si>
  <si>
    <t>Millora del paisatge, foment del sector primari i reducció de l'emissió de GEH derivada de la transició cap a ecològic.</t>
  </si>
  <si>
    <t>Ordenació i impuls dels horts urbans de la plana fluvial de la Tordera.</t>
  </si>
  <si>
    <t>Sorting and impulse of the urban gardens of the Tordera river plain.</t>
  </si>
  <si>
    <t>Amb l'objectiu de promoure el conreu d'horta per augmentar l'autproveïment d'aliments del municipi,  es preveu la ordenació dels horts ubicats a la plana fluvial de la Tordera  incorporant bones pràctiques en l'ús de l'aigua. Es pararà especial atenció a la compatibilitat d'aquests amb les necessitats del riu i l'ecosistema de ribera.</t>
  </si>
  <si>
    <t>ACA</t>
  </si>
  <si>
    <t>Recuperació i manteniment dels espais humits (zones fluvials, fonts, basses..), amb especial atenció com a connectors biològics i funcions ecològiques.</t>
  </si>
  <si>
    <t>Recovery and maintenance of wet areas (river areas, fountains, pools ...), with special attention as biological connectors and ecological functions.</t>
  </si>
  <si>
    <t xml:space="preserve">Els espais humits constitueixen una font de riquesa per la biodiversitat al municipi alhora que compten amb requeriments específics davant els riscos climàtics.
Amb aquesta acció es pretén incidir en la millora de la qualitat d'aquests espais i en la seva preservació. Es consideren les següents actuacions específiques:
- Ampliació del nombre de fonts on es fan analítiques (5 en l'actualitat); Ampliar la periodicitat de les analítiques; Resoldre incidències de qualitat de l'aigua; Recuperar les mines d'antigues fonts (Font de Bocs..)
- Recuperació de basses per amfibis juntament amb el Parc del Montnegre i el Corredor. 
- Restauració de l'espai fluvial en els espais d'especial interès com a connectors biològics (Palomeres, Pertegàs, passos inferiors AP-7...)
- Mantenir el seguiment de la qualitat ecològica del riu i rieres de Sant Celoni amb l'Observatori.
- Valorar la possibilitat d'establir acords de custòdia del territori pel manteniment dels espais fluvials.
Totes aquestes actuacions hauran de coordinar-se amb el Parc del Montnegre i el Corredor. </t>
  </si>
  <si>
    <t>Observatori de la conca de la Tordera
ACA
Parc natural del Montnegre i el Corredor   
Entitat de Custòdia del Territori</t>
  </si>
  <si>
    <t>Manteniment i millora del paisatge.</t>
  </si>
  <si>
    <t>Pla d'Adaptació de la Conca de la Tordera.
-OGA 22 Afavorir les zones de protecció ambiental.
-OGA 24 Recuperar les zones humides i de la seva connectivitat.
-OGA 30 Recuperar i protegir els espais fluvials.</t>
  </si>
  <si>
    <t>Manteniment de les lleres a la zona urbana (restauració de la vegetació de ribera).</t>
  </si>
  <si>
    <t>Maintenance of the riverbeds in the urban area (restoration of riverbank vegetation).</t>
  </si>
  <si>
    <t>Sant Celoni es desenvolupa a l’entorn del curs mitjà del riu Tordera que al municipi recull aigües de diverses rieres i torrents de règim torrencial que recullen les aigües del massís del Montseny i del Montnegre-Corredor. Entre elles, destaquen la riera de Vallgorguina, la de Pertegàs, la de Montnegre, la de Gualba, la del Sot Gran i la de Furiosos.
El règim irregular d'aquests cursos fluvials, que poden estar secs durant gran part de l'any i patir crescudes sobtades en episodis de pluges intenses, fa necessari un manteniment periòdic per evitar o atenuar les inundacions, especialment en les zones urbanes. D'altra banda, i a fi de mantenir l'ecosistema i la biodiversitat, es planteja un enfocament en clau de custòdia del territori. 
L'acció inclou la realització d'actuacions peròdiques de manteniment de les lleres en zona urbana incloent els ponts per evitar o reduir els efectes negatius associats a les pluges intenses o torrencials. L'acció també inclou propostes de restauració de la vegetació de ribera per fixar el sòl i disminuir l'erosió, i per augmentar la cobertura vegetal que ajudi a mantenir un grau d'humitat vora la llera, menys escalfament de l'aigua circulant, menys evaporació...</t>
  </si>
  <si>
    <t>Entitat de Custòdia del Territori</t>
  </si>
  <si>
    <t>Reducció dels GEH, millora del paisatge i de la biodiversitat.</t>
  </si>
  <si>
    <t>Pla d'Adaptació de la Conca de la Tordera.
- OGA 32 Crear acords de custòdia fluvial.</t>
  </si>
  <si>
    <t>Incorporació de l'adaptació al canvi climàtic en el disseny de projectes relacionats amb l'espai públic i els equipaments.</t>
  </si>
  <si>
    <t>Incorporation of the adaptation to the climatic change in the design of projects related to the public space and the equipment.</t>
  </si>
  <si>
    <t>Els canvis previstos en les característiques del clima pels propers anys tindran impactes potencialment negatius en l'espai públic i en els edificis. L'increment de la temperatura mitjana i dels períodes sostinguts de calor i una major incidència d'episodis de pluges torrencials obliguen a repensar el disseny d'aquests elements. D'una banda, per fer-los més resistents a situacions climàtiques més severes i, de l'altra, per explorar les possibilitats que ofereixen per proporcionar un major confort a la població.
Aquesta acció inclou les següents actuacions:
- Identificar els aspectes clau a tenir en compte des del disseny urbà (ombratges, permeabilitats en paviments, etc.)
- Definir els criteris bàsics a tenir en compte en el disseny de l'espai urbà i dels edificis municipals a partir d'un catàleg de bones pràctiques aprovat pel Ple municipal.
- Establir els mecanismes per a la incorporació d'aquests criteris en els projectes municipals. Es recomana compartir projectes entre els tècnics de diferents formacions i elaborar pressupostos en funció dels projectes, no a l'inrevés.
Alguns exemples són potenciar l'ús de materials clars, durables, de proximitat i reciclats; seleccionar mobiliari urbà resistent a majors temperatures; incorporar paviments permeables en la urbanització i la reurbanització d'espais; potenciar l'ombratge a l'espai públic mitjançant el verd urbà o altres mecanismes.
- Garantir en els equipaments educatius espais exteriors d'ombra i porxos que redueixin la incomoditat i risc d'aiguats.</t>
  </si>
  <si>
    <t>Àrea de Territori - Espai Públic</t>
  </si>
  <si>
    <t xml:space="preserve">Augment de la consciència de la població sobre els efectes del canvi climàtic. </t>
  </si>
  <si>
    <t>Pla d'Adaptació de la Conca de la Tordera.
-OGA 20 Modernitzar les tècniques de reg.</t>
  </si>
  <si>
    <t>Aprovació de l'Ordenança de foment del planejament sostenible amb criteris d'adaptació al canvi climàtic.</t>
  </si>
  <si>
    <t>Adoption of the Ordinance for the promotion of sustainable planning with criteria for adaptation to climate change.</t>
  </si>
  <si>
    <t xml:space="preserve">Les ciutats actuals no estan preparades per reduir els efectes de l'augment de temperatura, sinó tot el contrari. L'objectiu d'aquesta ordenança és promoure un urbanisme adaptat al canvi climàtic per a que es considerin els següents aspectes:
-Incloure estudis de solejament en les propostes d'ordenació: hores de sol, ventilació creuada, ombres entre edificis...
-Anar normalitzant la nova visió de l'urbanisme de cara a  la revisió del POUM. 
-Fixar el grau de permeabilitat de les zones urbanitzades. </t>
  </si>
  <si>
    <t>Estalvi energètic per la incorporació de mesures passives en els edificis.</t>
  </si>
  <si>
    <t>Revisió del planejament urbanístic municipal amb criteris d'adaptació al canvi climàtic.</t>
  </si>
  <si>
    <t>Revision of municipal urban planning with criteria for adaptation to climate change.</t>
  </si>
  <si>
    <t>L’Ajuntament de Sant Celoni compta amb un  Pla general municipal d’ordenació (PGMO), aprovat l’any 1997, el qual ha sofert múltiples modificacions puntuals al llarg dels anys. Actualment, l’Ajuntament està desenvolupant els treballs per redactar un nou pla general, una bona oportunitat per incloure des d'aquest instrument els criteris d'adaptació al canvi climàtic facilitant i reforçant així l'execució de polítiques concretes.
Entre d'altres, es contemplen les següents propostes:
- Revisió del sostre del creixement urbanístic en base a la disponibilitat de recursos.
- Preservació de les zones de recàrrega dels aqüífers. 
- Revisió de les classificacions de sòl en zones inundables i forestals.
- En la previsió de sòl industrial, caldrà tenir en compte l'oferta d'aquest tipus de sòl a la zona del Baix Montseny. Es proposa posar en valor el sòl no urbà com a infraestructura verda i com a base territorial i de valor identitari, de manera que es proposa una classificació del sòl no urbà que tingui en compte l'aspecte paisatgístic i de mosaic agroforestal.
- Reserva de sòl per a activitat agrícola d'autoabastament i admissió dels horts urbans. 
- En els espais lliures, es proposa seguir criteris de zonificació i d'establiment de cobertes (caldrà incorporar les mesures en els plans parcials).
- Limitació d'usos en el planejament municipal.</t>
  </si>
  <si>
    <t>Mesura bàscia d'impuls de la rseta de mesures vinculades a l'ordenació del territori.</t>
  </si>
  <si>
    <t>Pla d'Adaptació de la Conca de la Tordera.
-OGA 4 Afavorir la producció de cultius de secà.
-OGA 22 Afavorir les zones de protecció ambiental.
-OGA 23 Exigir una garantia d'abastament d'aigua com a condició prèvia per a l'expansió urbanística. 
-OGA 28 Protegir les zones de recàrrega d'aqüífers.</t>
  </si>
  <si>
    <t>Elaboració i execució del Pla de comunicació del PAESC 2018-2030.</t>
  </si>
  <si>
    <t>Preparation and execution of the 2019-2030 SECAP communication plan.</t>
  </si>
  <si>
    <t xml:space="preserve">La comunicació del propi PAESC a la població i a diferents sectors interessats és una potent eina per a la sensibilització en la gestió del canvi climàtic al municipi.
Aquesta acció inclou planificar i portar a terme la presentació inicial del PAESC, la comunicació sobre la implantació de cadascuna de les accions que el composen i la publicació periòdica d'informació relativa al seu seguiment (grau d'implantació i resultats assolits). 
El Pla tindrà en compte els següents aspectes:
- Definició dels objectius de la comunicació dels PAESC
- Identificació dels agents receptors de la comunicació
- Identificació dels continguts a comunicar
- Identificació del canal/canals a utilitzar
- Assignació de responsabilitats en el disseny i la implantació
</t>
  </si>
  <si>
    <t>Presidència - Comunicació</t>
  </si>
  <si>
    <t>Àrea de Territori - Entorn
Ciutadania</t>
  </si>
  <si>
    <t>Foment de comportaments responsables amb el medi ambient.</t>
  </si>
  <si>
    <t xml:space="preserve">Pla d'Adaptació de la Conca de la Tordera.
-OGA 12 Crear un centre de participació permanent (ampliant l'idea BeWater amb altres temes ambientals i d'adaptació).
-OGA 19 Sensibilització. </t>
  </si>
  <si>
    <t>Creació d'un punt d'informació sobre adaptació al canvi climàtic.</t>
  </si>
  <si>
    <t>Creation of an information point on adaptation to climate change.</t>
  </si>
  <si>
    <t>Amb aquesta acció es vol garantir que la informació relativa al PAESC és accessible per a tota la població. 
En aquest sentit, aquest òrgan farà  especial incidència en:
- Proporcionar informació sobre el sistema d'avisos climàtics.
- Incloure informació en el protocol de benvinguda a les noves persones empadronades al municipi.
- Educar en adaptació al canvi climàtic.</t>
  </si>
  <si>
    <t>Àrea de Cultura i Educació
Ciutadania</t>
  </si>
  <si>
    <t>Elaboració i aplicació de protocols d'avís en episodis de calor i fred i altres avisos d'emergència climàtica.</t>
  </si>
  <si>
    <t>Elaboration and application of warning protocols in heat and cold episodes and other warnings of climatic emergency.</t>
  </si>
  <si>
    <t xml:space="preserve">Per afavorir que la població s'adapti amb més facilitat a l'existència d'episodis climàtics severs, es treballarà per fomentar una cultura de l'autoprotecció i per establir els canals informatius adequats tant per avisar de l'inici i final d'aquests períodes com per transmetre les recomanacions adients.
Alguns dels col·lectius més vulnerables (gent gran, malalts crònics) ja disposen de mecanismes d'avís.
Amb aquesta acció es planteja arribar a tota la població sensible establint mecanismes estables i coneguts d'informació. 
Algunes de les actuacions previstes són:
- Creació d'un grup de treball interdepartamental liderat per Protecció Civil.
- Identificació dels reponsables de generar l'avís.
- Identificació dels agents informadors que poden actuar d'intermediaris (per exemple: centres escolars, centres esportius, associacions i casals de la gent gran, etc.).
- Establiment dels protocols d'avís i informació.
- Coordinació amb altres agents informadors (Diputació de Barcelona a través del servei de teleassistència, àrea bàsica de salut de l'ICS, etc.).
- Conèixer els protocols per a malalties emergents.
- Incloure en els avisos la fenologia del pol·len.
- Informar la població de l'alt grau de corresponsabilitat en els temes de salut.
- Establiment de protocols escolars i equipaments esportius en cas de risc.
- Sol·licitar criteris d'actuació al Consell català de l'Esport en relació als riscos derivats del canvi climàtic. 
</t>
  </si>
  <si>
    <t>Presidència - Àrea de Comunicació
Agents informadors que poden actuar d'intermediaris (organismes supramunicipals, centres de salut, escoles..)
Protecció Civil                        Ciutadania</t>
  </si>
  <si>
    <t xml:space="preserve">Augment de la consciència sobre els efectes del canvi climàtic i de la capacitat d'adaptació de la població i el municipi. </t>
  </si>
  <si>
    <t>Creació de cultura d'adaptació i resiliència al canvi climàtic.</t>
  </si>
  <si>
    <t>Creation of a culture of adaptation and resilience to climate change.</t>
  </si>
  <si>
    <t xml:space="preserve">Tot i que cada vegada es parla més del canvi climàtic i dels seus efectes, es considera necessari reforçar la informació i sensibilització de la població davant el futur climàtic, aproximant les dades generals al context de Sant Celoni i a la quotidianitat de la vida al municipi.
Amb aquesta acció, es planteja augmentar el coneixement sobre aquest fenòmen i potenciar la capacitat de resposta davant dels impactes potencials que s'hi vinculen fins a crear una cultura popular que afavoreixi la resiliència del municipi. Es preveu que aquesta actuació es porti a terme en el marc del nou espai o punt d'informació climàtica. 
Inclourà la realització d'actuacions d'educació, formació i sensibilització en àmbits com:
- Què és i com pot afectar el canvi climàtic a Sant Celoni
- Què és l'adaptació i la resiliència al canvi climàtic
- Situacions que poden tenir lloc al municipi en el futur: zones verdes urbanes seques durant l'estiu, períodes de sequera amb possibles restriccions puntuals del subministrament d'aigua, anegacions puntuals en les zones inundables, situació dels aqüífers, etc.
- Promoció d'una cultura i d'uns mecanismes d'autoprotecció davant els riscos climàtics existents al municipi que reforcin l'efectivitat dels serveis de seguretat i protecció civil.
- Pla de comunicació en activitats festives i programació cultural
- Revisió de totes les activitats educatives ofertades per l'Ajuntament en la visió de l'adaptació al canvi climàtic.
- Elaboració d'un catàleg de bones pràctiques en l'ús d'equipaments municipals.
- Inici d'un programa de voluntariat per a l'adaptació al canvi climàtic. </t>
  </si>
  <si>
    <t>Àrea de Cultura i Educació - Educació</t>
  </si>
  <si>
    <t>Àrea de Territori - Entorn
Presidència - Àrea de Comunicació
Ciutadania</t>
  </si>
  <si>
    <t xml:space="preserve">Pla d'Adaptació de la Conca de la Tordera 
-OGA 19 Sensibilització. </t>
  </si>
  <si>
    <t>Sensibilització al sector industrial en risc d'inundacions.</t>
  </si>
  <si>
    <t>Awareness of the industrial sector at risk of flooding.</t>
  </si>
  <si>
    <t xml:space="preserve">Es treballarà amb les indústries els riscos derivats del canvi climàtic, especialment el d'inundacions, perquè els tinguin presents en els seus plans interns d'emergència. Es tindrà en compte el Pla d'Actuació Municipal per risc d'Inundacions i el llistat de sòl urbà i urbanitzable situat en espais inundables del riu Tordera. </t>
  </si>
  <si>
    <t>ACA
Consorci Besòs Tordera</t>
  </si>
  <si>
    <t>Actuació preventiva en el sector industrial.</t>
  </si>
  <si>
    <t>Prevenció, sensibilització i acompanyament als col·lectius vulnerables a la pobresa energètica.</t>
  </si>
  <si>
    <t>Prevention, awareness and support for groups vulnerable to energy poverty.</t>
  </si>
  <si>
    <t xml:space="preserve">Les persones que es troben en situació del vulnerabilitat de pobresa energètica poden patir situacions més severes davant el canvi de patrons climàtics i els episodis extrems. 
Aquesta acció inclou, entre d'altres actuacions:
- Realització d'auditories energètiques en habitatges amb pobresa energètica per millorar les condicions de confort i reduir el consum i la despesa. 
- Ajuts econòmics per la compra d'electrodomèstics de baix consum i rehabilitació d'habitatges.
- Formació al personal de serveis socials sobre estalvi i eficiència energètica.
- Identificació de les accions d'estalvi més adients a transmentre.
- Acompanyament a les famílies per a la incorporació de bons hàbits a la llar.
- Incorporació de l'aspecte energètic en l'avaluació de seguiment en la cessió de pisos. </t>
  </si>
  <si>
    <t>Àrea de Serveis a les Persones - Comunitat</t>
  </si>
  <si>
    <t>Ciutadania</t>
  </si>
  <si>
    <t>Acció social i foment de comportaments responsables amb el medi ambient.</t>
  </si>
  <si>
    <t xml:space="preserve">Avaluació de les polítiques i accions previstes per l'ajuntament incorporant criteris d'adaptació al canvi climàtic. </t>
  </si>
  <si>
    <t>Evaluation of the policies and actions planned by the city council incorporating criteria for adaptation to climate change.</t>
  </si>
  <si>
    <t xml:space="preserve">Nombroses polítiques engegades per l'ajuntament i també moltes de les accions concretes que es duen a terme poden tenir un efecte en afavorir l'adaptació del municipi al canvi climàtic. Amb aquesta acció, es pretén incorporar la mirada de l'adaptació en el desenvolupament i execució de les polítiques públiques del consistori mitjançant la creació d'un equip d'avaluació que pugui informar de les millores a introduir per alinear-se amb la gestió del canvi climàtic.
Concretament, es contemplen les següents actuacions:
- Assignació de la/les persona/es responsables d'aquesta avaluació.
- Redacció d'un protocol que especifiqui quines polítiques i accions s'avaluaran, quins seran els criteris considerats i quin serà el procediment a seguir.
- Disseny d'un informe tipus que inclourà la identificació de mesures/aspectes contraris a l'adaptació de Sant Celoni al canvi climàtic i recomanacions al respecte. </t>
  </si>
  <si>
    <t xml:space="preserve">Àrees de Presidència, Cultura i Educació, Serveis a les persones, 
Serveis generals, 
Seguretat ciutadana
</t>
  </si>
  <si>
    <t>Millora de la coordinació  i comunicació entre les diferents àrees de l'Ajuntament.</t>
  </si>
  <si>
    <t>Implantació de la compra i contractació responsable a l'ajuntament</t>
  </si>
  <si>
    <t>Implantation of the purchase and responsible contracting in the city council</t>
  </si>
  <si>
    <t>L'objectiu d'aquesta acció és tenir en compte criteris ambientals i socials en les opcions de compra i contractació públiques de l'ajuntament, per tal de prioritzar els productes i serveis que redueixin les emissions de GEH, facilitin l'adaptació del municipi al canvi climàtic i n'incrementin la resiliència.
En la implantació de l'acció, es tindran en compte els passos següents:
- Conèixer l'experiència desenvolupada en altres municipis (p.e. Barcelona, que compta amb diverses instruccions per a l'ambientalització de la compra i la contractació i una nova guia d'aplicació de clàusules socials) . 
- Definir els productes i serveis on s'aplicaran les clausules de responsabilitat i els criteris a aplicar
- Realitzar accions d'informació i sensibilització en matèria de consum responsable adreçades al personal municipal
- Reforçar la coordinació interna en el procés de compra i contractació assignant responsabilitats i definint els protocols de treball
- Informar les empreses proveïdores sobre el procés de compra i contractació responsable de l'Ajuntament</t>
  </si>
  <si>
    <t>Àrea de Serveis Generals - Economia</t>
  </si>
  <si>
    <t>Promoció d'una economia més sostenible i justa.</t>
  </si>
  <si>
    <t>Formació del personal de l'ajuntament sobre l'adaptació al canvi climàtic.</t>
  </si>
  <si>
    <t>Training of city council staff on adaptation to climate change.</t>
  </si>
  <si>
    <t>És necessari que el personal tècnic implicat en la definició i/o en l'execució dels PAESC conegui per què és important l'adaptació al canvi climàtic, com afecta al seu àmbit de treball, quins són les seves responsabilitats directes en les accions del pla i quines eines tindran a l'abast per a la seva execució.
És convenient que la formació es faci de forma periòdica al llarg del desenvolupament del Pla, contemplant tant sessions generals amb tots els tècnics implicats, com sessions específiques de detall per àmbits sectorials. Aquesta periodicitat ha de permetre obtenir retorns que permetin millorar l’aplicabilitat de les mesures i el seu seguiment. La primera actuació en relació a aquesta mesura consisteix, doncs, a definir un programa de formació continuada per tot el període de vigència del Pla.
També es planteja incloure l'adaptació al canvi climàtic en els cursos de riscos laborals, de primers auxilis i altres cursos per al personal municipal.</t>
  </si>
  <si>
    <t>Àrea de Serveis Generals - Recursos Humans</t>
  </si>
  <si>
    <t>Àrees de Serveis a les Persones i Territori</t>
  </si>
  <si>
    <t>Foment de pràctiques responsables a tots els àmbits (llar, feina..).</t>
  </si>
  <si>
    <t xml:space="preserve">Pla d'Adaptació de la Conca de la Tordera.
-OGA 12 Crear un centre de participació permanent.                                               </t>
  </si>
  <si>
    <t xml:space="preserve">Formació d'agents externs en adaptació al canvi climàtic. </t>
  </si>
  <si>
    <t>Formation of external agents in adaptation to climate change.</t>
  </si>
  <si>
    <t>Per tal d'aconseguir la implantació exitosa d'una part de les accions del PAESC on hi ha agents externs implicats -personal tècnic, subcontrates, entitats, etc.- es preveu la realització de sessions de formació per donar a conèixer per què és important l'adaptació al canvi climàtic, com afecta a la seva organització, quina és la seva implicació en les accions on tenen responsabilitats i quins mecanismes es preveuen per a la seva execució. Per això, es preveu la preparació de formadors/es en aquestes qüestions, alhora que incloure l'adaptació en els cursos de riscos laborals, de primers auxilis, d'economia domèstica i de treball domèstic, també en relació amb l'equipació.</t>
  </si>
  <si>
    <t xml:space="preserve">Pla d'Adaptació de la Conca de la Tordera.
-OGA 32 Crear acords de custódia fluvial.
-OGA 33 Crear acords de gestió forestal adaptativa.
-OGA 19 Sensibilització </t>
  </si>
  <si>
    <t xml:space="preserve">Implantació d'instruments fiscals per afavorir intervencions a favor de l'adaptació al canvi climàtic. </t>
  </si>
  <si>
    <t>Implementation of fiscal instruments to favor interventions in favor of adaptation to climate change.</t>
  </si>
  <si>
    <t xml:space="preserve">L’aplicació de mesures tributàries permet incentivar bones pràctiques i/o desincentivar males pràctiques, en aquest cas, relacionades amb la mitigació i l'adaptació al canvi climàtic. 
Amb aquesta acció, s'avaluaran aquells àmbits on les mesures fiscals poden impulsar o reforçar les actuacions per a l'adaptació al canvi climàtic. A partir d'aquí, s'establirà un marc general de fiscalitat per la mitigació i l'adaptació i les mesures concretes a implantar. 
Alguns exemples en aquesta línia són:
- Promoure fiscalment la compra de vehicles eficients.
- Promoure fiscalment tecnologies eficients i energies renovables.
- Establir una taxa per recaptar fons per al mateniment de camins.
- Promoure la implantació de pràctiques de gestió agroforestal.
- Promoure incentius fiscals per afavorir l'activitat agrària sostenible.
- Línia de subvencions i ajuts per a accions d'adaptació oberta a la ciutadania en general (rehabilitació d'habitatges i edificis, compra d'electrodomèstics de baix consum, arranjament de basses i canalitzacions i altres)
</t>
  </si>
  <si>
    <t>Pla d'Adaptació de la Conca de la Tordera.
-OGA 26 Crear un acord de conca per reduir la contaminació difusa (co-responsabilització de les parts implicades)</t>
  </si>
  <si>
    <t>Disseny d'un sistema d'indicadors de seguiment del PAESC.</t>
  </si>
  <si>
    <t>Design of a system of monitoring indicators of the SECAP.</t>
  </si>
  <si>
    <t>Per fer l'avaluació i seguiment del PAESC, aquesta acció contempla la definició d'un sistema d'indicadors específic. L'objectiu és obtenir informació periòdica per mesurar el grau de vulnerabilitat del municipi davant el canvi climàtic, conèixer el grau d'execució de les accions incloses al PAESC així com el seu impacte en quant a contribuir a fer de Sant Celoni un municipi més resilient.
Aquests indicadors han d'aportar informació per a la presa de decisions en la gestió del PAESC així com per a la comunicació a diferents nivells d'agents implicats (població, sector econòmic, personal tècnic i polític de l'ajuntament, etc.).
Les dades obtingudes localment s'hauran de comparar amb indicadors nacionals, per tal d’obtenir quadres resum del conjunt agregat.</t>
  </si>
  <si>
    <t xml:space="preserve">Pla d'Adaptació de la Conca de la Tordera.
-OGA 18 Afavorir l'ús local dels indicadors d'adaptació al canvi global. </t>
  </si>
  <si>
    <t>Gen 01 - Crear canals i recursos pel seguiment de la implantació del pla d'adaptació i per a la formació, comunicació i transmissió de la informació.</t>
  </si>
  <si>
    <t>Creating channels and resources for monitoring the implementation of the adaptation plan and the training, communication ans information transmission</t>
  </si>
  <si>
    <t xml:space="preserve">La transversalitat de l’impacte del canvi climàtic implica que necessàriament la gestió de les accions per a garantir l’adaptació del municipi impliquin a diverses àrees de gestió municipal. Per aquest motiu resulta necessari crear un protocol intern de seguiment i transmissió d’informació a nivell municipal que permeti la coordinació de les accions i estratègies impulsades per cadascun de les àrees municipals. Per tant, es proposa la identificació d’un responsable del seguiment del Pla que coordini una comissió de seguiment del desenvolupament del Pla d’Adaptació amb les següents funcions: 
• Realitzar reunions periòdiques de seguiment i reunions sectorials amb els responsables d’execució de les diverses mesures previstes. Es proposa realitzar sessions temàtiques agrupant als tècnics involucrats en accions amb temàtiques similars. Caldrà en aquestes reunions analitzar les sinergies amb les mesures previstes en altres plans municipals. 
• Fer un seguiment del riscos (valorar els existents i estar atent a l’aparició de nous riscos). 
• Coordinar les diverses àrees implicades en el desenvolupament de les accions, i, si és necessari, amb els agents externs a l’Ajuntament que es relacionin amb les accions del PACC  
• Promoure i difondre els objectius i beneficis del Pla, tant de forma interna a l’Ajuntament com de forma pública a la ciutadania. 
• Contractació d’un Pla de Comunicació del Mayor’s Adapt.
• Formar al personal implicat en el desenvolupament del Pla. 
• Participar en fòrums i instruments supramunicipals relacionats amb l’adaptació al canvi climàtic, dins el marc  Alcaldes per a l’Adaptació i en coordinació amb el Pla d’Adaptació de l’AMB. 
• Participar en projectes europeus. 
• Realitzar un seguiment de l’evolució de desenvolupament de les estratègies d’adaptació de les empreses del municipi. 
</t>
  </si>
  <si>
    <t>Responsable de la coordinació interna del Pla d’Adaptació al Canvi Climàtic</t>
  </si>
  <si>
    <t>Altres àmbits de gestió municipal</t>
  </si>
  <si>
    <t>PAES, PMU, Agenda 21, PLACC Sant Cugat del Vallès i PACC AMB</t>
  </si>
  <si>
    <t>Gen 02 - Implementar sistemes de seguiment i monitorització de les dades climàtiques.</t>
  </si>
  <si>
    <t>Implementing monitoring systems ans monitoring climate data</t>
  </si>
  <si>
    <t xml:space="preserve">Amb l’objectiu de disposar d’un coneixement exacte de la variabilitat climàtica es proposa establir sistemes per tal de protocol•litzar el seguiment d’aquestes dades, a través d’un: 
• Sistema de seguiment de les dades climàtiques del municipi per tal de tenir dades de l’evolució d’aquest, en base als registres de l’Estació Meteorològica Automàtica del Servei Meteorològic de Catalunya que existeix al Centre d’Alt Rendiment. 
• Complementàriament, es recomana fer un control i seguiment de les dades, i incloure un registre d’esdeveniments meteorològics extrems, analitzant la 
seva incidència i creant un inventari de danys causats. 
• Instal•lar sistemes d’avís a la població semiautomàtics, a partir de la informació meteorològica i d’incidències que es pugui rebre. Per exemple: si hi ha temperatures elevades: automàticament es podrien activar des de panells informatius amb consells als CAP’s, residències d’avis, Oficines d’Atenció Ciutadanes en determinats barris, Quioscos d’Informació Municipal (QUIM’s), xarxes socials, panells d’informació de les marquesines d’autobús, o anticipar l’avís de possibles episodis amb risc (pluges torrencials, ventades..), informar a la web municipal, emetre notes de premsa per ser difoses als mitjans de comunicació locals –ràdio, TV, etc.
</t>
  </si>
  <si>
    <t xml:space="preserve">Tècnic de Mobilitat. </t>
  </si>
  <si>
    <t>Servei Meteorològic de Catalunya / Departament de Seguretat Ciutadana i Protecció Civil de Sant Cugat / Àmbit de Comunicació</t>
  </si>
  <si>
    <t>Smart city Sant Cugat</t>
  </si>
  <si>
    <t>Gen 03 - Incloure criteris de mitigació i adaptació al canvi climàtic en els plecs d’edificació i urbanització.</t>
  </si>
  <si>
    <t>Including criteria for mitigation and adaptation to climate change in the specifications of construction and development</t>
  </si>
  <si>
    <t xml:space="preserve">Revisar els plecs tècnics corresponents a obres d’edificació i urbanització per a que incorporin criteris d’adaptació al canvi climàtic, tals com: 
• Criteris de gestió integral del cicle de l’aigua, preveient mesures de reutilització d’aigües pluvials, estalvi d’aigua, paper actiu de les zones verdes en el cicle de l’aigua...
• Directrius sobre l’ús dels elements verds (tipologia i implantació) en els processos constructius i d’urbanització, tant d’espai públic com d’edificis (cobertes i murs verds).
• Criteris de selecció de materials que tinguin en compte el comportament tèrmic d’aquests materials i, en el cas dels paviments, materials que facilitin la percolació de l’aigua de pluja (veure actuació AIG 02).
• Aplicar materials de construcció que tenen capacitat de reduir substàncies contaminants a l’atmosfera com NOx, PM10 o GEH. 
També es podrà valorar el fet de que les empreses participants en el disseny dels projectes disposin de la certificació conforme la norma ISO 14006-Gestió Ambiental del procés de disseny i desenvolupament. Ecodisseny.
Per tal de garantir l’eficiència d’aquests instruments es creu necessari reforçar tant les tasques de seguiment i com el servei de disciplina urbanística, incloent la branca de disciplina ambiental,  amb una persona responsable del seguiment de l’aplicació de les mesures de protecció ambiental que es derivin de la modificació dels plecs tècnics i de la Norma que es proposa
</t>
  </si>
  <si>
    <t>Responsables redacció de plecs tècnics / Servei d’Obres i projectes</t>
  </si>
  <si>
    <t xml:space="preserve">Servei d’Obres i Projectes
Servei de Planejament i Gestió Urbanística
Servei de Parcs i Jardins
Servei de Medi Ambient 
</t>
  </si>
  <si>
    <t>Pla d’Acció de l’Energia Sostenible (PAES) i l'Estratègia Local contra el Canvi Climàtic (ELCC)</t>
  </si>
  <si>
    <t>Gen 04 - Redactar una norma bàsica per a la introducció de criteris d’adaptació en el planejament urbanístic.</t>
  </si>
  <si>
    <t>Writting a basic standard criteria for the introduction of adaptation in urban planning</t>
  </si>
  <si>
    <t xml:space="preserve">Redacció d’una Norma des de l’Ajuntament per a la integració de criteris per a l’ambientalització de les figures de planejament urbanístic que integri mesures orientades a l’adaptació al canvi climàtic. Aquesta haurà de donar un pas més del que diuen les normatives vigents i les ordenances d’edificació. 
Aquesta norma bàsica haurà d’estar redactada pel Servei de Planejament i Gestió Urbanística de forma coordinada amb tècnics dels Serveis de Medi ambient, Manteniment urbà (Secció de Recollida de Residus, .....), Parcs i jardins, i coneguda per la seva implantació pel Servei de Contractació.
Per tal de garantir l’eficiència d’aquest instrument es creu necessari reforçar les tasques de seguiment i per tant reforçar el Servei de Disciplina Urbanística, incloent la branca de Disciplina Ambiental,  amb una persona responsable del seguiment de l’aplicació de les mesures de protecció ambiental que es derivin de la modificació dels plecs i de la Norma que es proposa així com del règim d'infraccions i sancions de les lleis sectorials que formen o incideixen en el medi ambient.
</t>
  </si>
  <si>
    <t>Servei de Planejament i Gestió Urbanística</t>
  </si>
  <si>
    <t xml:space="preserve">Servei d’Obres i Projectes
Servei de Parcs i Jardins
Servei de Medi Ambient
Servei de Manteniment Urbà
Servei de Disciplina Urbanística
</t>
  </si>
  <si>
    <t xml:space="preserve">PAES, Plans urbanístics i ordenació territorial, Pla Especial de rieres, torrents i zones humides, Pla director de gestió del cicle de l’aigua i Pla director d’Espais Verds
</t>
  </si>
  <si>
    <t>Gen 05 - Redactar i aprovar les clàusules mediambientals dels contractes municipals</t>
  </si>
  <si>
    <t>Draft and approve the environmental clauses of municipal contracts</t>
  </si>
  <si>
    <t xml:space="preserve">Redacció de clàusules per a l’ambientalització dels contractes municipals de compres i servis que integrin mesures orientades a l’adaptació al canvi climàtic (reducció d’emissions de GEH, compra verda, contractació de tecnologia que tingui en compte el cicle de vida, etc.).  Es definiran criteris per a clàusules ambientals que s’establiran de forma específica segons l’objecte del contracte i s’avançarà cap a una homogeneïtzació de les clàusules ambientals a incorporar en la contractació municipal. 
S’identifiquen com a prioritaris per a la introducció de criteris ambientals els següents grups de productes i serveis:
• Energia
• Elements de comunicació
• Equips informàtics 
• Fusta i altres productes derivats
• Mobiliari
• Obres
• Organització d’esdeveniments
• Paper
• Productes i serveis de neteja
• Tèxtils
• Vehicles  i maquinària
Es treballarà de forma coordinada amb els àmbits de l’Ajuntament encarregats de la realització o contractació de productes i serveis específics, per tal de garantir igualment la inclusió de criteris ambientals. Alguns productes i serveis són: la neteja viària i la recollida de residus, els serveis de jardineria i manteniment dels espais verds, l’edificació i les infraestructures, cessions d’ús i concessions d’espais i equipaments municipals o els serveis postals i de missatgeria, etc.
Aquesta norma bàsica haurà d’estar redactada per una Comissió integrada pel Servei de Medi ambient, Manteniment urbà (Secció de Recollida de Residus, .....), Parcs i jardins, i coneguda per la seva aplicació pel Servei de Contractació. El Subcomitè Ambiental del Sistema Integrat de Gestió Municipal, com a òrgan responsable del compliment de l’ambientalització de l’organització, definirà un sistema de seguiment, verificació i avaluació de la inclusió de criteris ambientals en la contractació municipal.
</t>
  </si>
  <si>
    <t>Servei de Medi Ambient</t>
  </si>
  <si>
    <t xml:space="preserve">Servei d’Obres i Projectes
Servei de Parcs i Jardins
Servei de Manteniment Urbà
Servei de Contractació
</t>
  </si>
  <si>
    <t>ISO 14001:2004 i EMAS 761/2001.</t>
  </si>
  <si>
    <t xml:space="preserve">Gen 06 - Homologar tots els plans d’actuació municipals  i integrar-los en document únic de protecció civil municipal  (DUPROCIM).  </t>
  </si>
  <si>
    <t>Ratifying and including the municipal action plans in an unique municipal civil protection plan</t>
  </si>
  <si>
    <t xml:space="preserve">Tal i com s’ha explicat anteriorment cal redactar, aprovar al Ple municipal amb l’informe previ de la comissió municipal de protecció civil, i tramitar la seva homologació a la Comissió de Protecció Civil de Catalunya els següents Plans d’Actuació Municipal (PAM) que corresponen als riscos de Sant Cugat: 
• PAM d’emergències per a nevades (assimilable al NEUCAT).
• PAM d’emergències per a inundacions (assimilable al INUNCAT).
• PAM per a emergències sísmiques (assimilable al SISMICAT).
• PAM per a emergència exterior del sector químic  (assimilable al PLASEQCAT) 
• PAM per a emergències per accidents en el transport de mercaderies perilloses per carretera i ferrocarril a Sant Cugat (assimilable al TRANSCAT) 
• PAM per a emergències (assimilable al RADCAT)
Tots aquests plans identifiquen les corresponents àrees sensibles del municipi referent als següents riscos naturals: 
• Zones sensibles respecte a la inundabilitat. 
• Zones sensibles respecte als incendis forestals.
• Zona sensibles als episodis de forts vents, tenint en compte que  caldria preveure també un pla de gestió d’aquest risc respecte a l’arbrat i a  les instal•lacions de transport d’energia. 
• Zones on pot ser més intensa l’afectació de les onades de calor.
•  Zones on pot ser més intensa l’afectació de les nevades i glaçades (per preveure la distribució de sal)
En base a aquestes zones cal preveure accions concretes d’actuació i vigilància en cas d’activació d’una emergència, i també servir de base per redactar els diferents Plans de gestió (Pla de gestió forestal, Pla especial de torrents, rieres i zones humides o Pla de risc de l’arbrat). Cal per tant, una tasca de coordinació entre els plans de protecció civil i els diferents plans de gestió, pel que es vagin actualitzant a mesura que s’implementen accions correctores. 
També cal actualitzar, aprovar al Ple municipal i comunicar a la Direcció General competent en Protecció Civil els canvis efectuats atesa la seva caducitat el:
 Pla Bàsic d’Emergències (PROCICAT)
 PAM d’emergències per a incendis forestals (INFOCAT). 
I redactar els plans municipals previstos en l’àmbit català (i que actualment són annexes del Pla Bàsic): 
 Pla d’actuació municipal d’emergències per a onades de calor i fred: pla que reguli els protocols d’actuació en episodis d’onades de calor i coordini les diferents àrees de l’Ajuntament relacionades. Aquest haurà de tenir en compte el protocol existent actualment al municipi i podrà incloure mecanismes de solidaritat entre la gent jove/col•lectius de suport (metges, farmacèutics, comerciants...) i les persones més vulnerables, per tal de crear un teixit de suport per controlar als col•lectius més vulnerables. En coordinació amb la xarxa d’equipaments de salut del municipi, es proposa realitzar un seguiment de l’impacte sobre la salut derivat del canvis en les temperatures i en l’augment de la incidència de les onades de calor. Això permetrà establir indicadors que permetin relacionar elements de salut amb canvis en el clima.
 Pla d’actuació municipal d’emergències per a episodis de ventades: Tenint en compte que és un element cada cop més present i causant de més danys, es considera necessari incloure aquest risc en els plans d’emergència municipals, per tal de coordinar els procediments d’actuació en cas d’avís d’episodis de forts vents, tenint en compte  la posterior recuperació d’aquestes zones. 
Un cop es disposi de tots els plans municipals homologats, caldrà redactar i tramitar a la Comissió de Protecció Civil de Catalunya, per a l’homologació dels plans que pugui contenir el Document Únic de Protecció Civil Municipal (DUPROCIM).
</t>
  </si>
  <si>
    <t xml:space="preserve">Seguretat Ciutadana i Protecció Civil de Sant Cugat
Tècnic de Protecció civil
Responsables tècnics de la redacció i implementació dels diferents Plans de gestió
</t>
  </si>
  <si>
    <t xml:space="preserve">Direcció General de Protecció Civil (Generalitat de Catalunya)
Servei de Medi Ambient
Servei  de Parcs i Jardins
Servei  de Manteniment Urbà
</t>
  </si>
  <si>
    <t xml:space="preserve">Pla Especial de torrents, rieres i zones humides, Pla d’Ordenació Forestal, Pla de risc de l’Arbrat viari i Plans especials de protecció civil (Departament d’Interior)
</t>
  </si>
  <si>
    <t>Gen 07 - Promoure la implantació d’estratègies d’adaptació al canvi climàtic en grans empreses del municipi.</t>
  </si>
  <si>
    <t xml:space="preserve">Monitoring and avaluating the implementation of the mitigation and adaptation to the climate change plans of the municipal big companies </t>
  </si>
  <si>
    <t xml:space="preserve">Crear un marc de treball conjunt amb grans empreses localitzades al municipi per tal de que aquestes prevegin la seva pròpia Estratègia d’Adaptació al Canvi Climàtic, en coordinació amb el Pla Municipal.  Un bon punt de partida poden ser aquelles empreses que s’hagin adherit als Acords Voluntaris per a la reducció d’emissions, disposin d’un Sistema de Gestió i Auditories Ambiental (EMAS o ISO 14.001) o bé disposin d’una estratègia de Responsabilitat Social Corporativa en l’entorn del Medi Ambient. 
Així, caldria identificar els tècnics municipals encarregats del seguiment d’aquests plans, per tal d’establir un protocol d’actuació amb les empreses: 
• Assessorament a l’empresa en el procés de redacció del Pla.
• Establiment dels canals de comunicació telemàtics per garantir una correcta transmissió de la informació en els dos sentits. 
• Creació d’un banc de dades d’empreses que estiguin realitzant aquesta estratègia i publicació als mitjans municipals.
</t>
  </si>
  <si>
    <t xml:space="preserve">Àrea d’activitats i empresa. (Gestió de Governança i Economia)
Grans empreses localitzades al municipi
</t>
  </si>
  <si>
    <t xml:space="preserve">Mesures Agenda 21, PAES i Sistema de Gestió Integrat (EMAS)
</t>
  </si>
  <si>
    <t xml:space="preserve">Gen 08 - Inventariar les zones sensibles als riscos naturals.  </t>
  </si>
  <si>
    <t>Identifying sensitive areas to natural hazards</t>
  </si>
  <si>
    <t xml:space="preserve">A partir de l’anàlisi dels danys causats per anteriors episodis, de la configuració del municipi i el coneixement tècnic existent, es proposa identificar les àrees més sensibles als riscos naturals per tal d’implantar mesures de protecció i prevenció necessàries.  
Així, es proposa identificar les àrees sensibles del municipi referents als següents riscos naturals: 
• Zones sensibles respecte a la inundabilitat. 
• Zones sensibles respecte als incendis forestals.
• Zona sensibles als episodis de forts vents, tenint en compte que  caldria preveure també un pla de gestió d’aquest risc respecte a l’arbrat i a  les instal•lacions de transport d’energia. 
• Zones on pot ser més intensa l’afectació de les onades de calor. 
Aquestes zones caldria integrar-les en els Plans d’Actuació Municipals per tal de poder identificar les zones on preveure accions concretes d’actuació i vigilància en cas d’activació d’una emergència. Aquestes zones haurien de quedar identificades en els diferents Plans de gestió (Pla de gestió forestal, Pla especial de torrents, rieres i zones humides o Pla de risc de l’arbrat). Un cop realitzades les actuacions corresponents, i eliminats aquestes zones sensibles, caldria actualitzar la informació corresponent als Plans d’Actuació Municipals. Cal per tant, una tasca de coordinació entre els plans de protecció civil i els diferents plans de gestió. 
</t>
  </si>
  <si>
    <t>Responsables de la coordinació dels Plans de gestió</t>
  </si>
  <si>
    <t>Departament de Seguretat Ciutadana i Protecció Civil de Sant Cugat
Servei de Medi Ambient
Servei de Parcs i Jardins
Servei de Manteniment Urbà</t>
  </si>
  <si>
    <t>Estratègia de protecció civil del municipi (PAMs), Pla Especial de torrents, rieres i zones humides, Pla d’Ordenació Forestal i Pla de risc de l’Arbrat viari</t>
  </si>
  <si>
    <t xml:space="preserve">Gen 09 - Elaborar un programa educatiu sobre la lluita contra el canvi climàtic.  </t>
  </si>
  <si>
    <t>Develop an educational program about combating climate change.</t>
  </si>
  <si>
    <t xml:space="preserve">El valor de l'educació per a introduir noves idees i actituds a contracorrent d'allò que s'ha establert és molt important. L'educació s'alimenta, en gran manera, de les percepcions, els valors i les prioritats del conjunt de la societat en què es troba immersa. Però hi ha una altra raó de pes: el temps disponible per a reaccionar davant del canvi climàtic és escàs. Les emissions d'avui comprometen ja el clima de demà i, per això, els terminis de maniobra són reduïts. Els nens i nenes, però també els joves han de disposar de coneixements en matèria de mitigació i adaptació al canvi climàtic. I per a això, cal crear activitats que s’incloguin en el Pla de Dinamització Educativa de Sant Cugat i el Pla Local de Joventut.
</t>
  </si>
  <si>
    <t xml:space="preserve">Servei d’Educació
Servei de Manteniment urbà
</t>
  </si>
  <si>
    <t xml:space="preserve">Plans de Dinamització Educativa, Pla Local de Joventut de Sant Cugat, PAES i Agenda 21
</t>
  </si>
  <si>
    <t>Urb 01 - Anàlisi de la vulnerabilitat d’infraestructures energètiques i aplicació de l’estudi de resiliència urbana.</t>
  </si>
  <si>
    <t>Analysis the vulnerability of Infrastructure Energy and  apply urban resilience studying.</t>
  </si>
  <si>
    <t xml:space="preserve">L’energia és un bé essencial en la societat d’avui, fins al punt que ha esdevingut imprescindible per al desenvolupament de la major part de les activitats de la vida quotidiana. El coneixement de la situació actual i l’anàlisi de la previsió futura de les seves necessitats es converteix en un element decisiu per garantir l’abastament del mercat i del creixement econòmic dins un esquema de desenvolupament sostenible. Caldrà per tant disposar del coneixement detallat de les infraestructures energètiques del municipi, tenint en compte les noves necessitats energètiques que es derivaran de les noves condicions climàtiques, i en conseqüència, les actuacions que puguin ser necessàries. Així, caldrà analitzar els següents paràmetres: 
• Diagnosi de les instal•lacions elèctriques existents i coneixement de les actuacions previstes per part de les companyies subministradores. 
• Capacitat de les infraestructures davant d’un augment sobtat i puntual en la demanda energètica, i si la xarxa disposa de subministres alternatius per fer front a una fallada parcial del sistema. 
• Identificar i prioritzar possibles accions que es cregui necessari tenir en compte per tal de garantir el subministrament energètic de la ciutat. 
En aquest sentit, caldrà tenir en compte i aplicar les conclusions i actuacions que es derivi de l’estudi de resiliència urbana que està portant a terme el municipi. 
</t>
  </si>
  <si>
    <t>Cap del  Servei de Manteniment Urbà</t>
  </si>
  <si>
    <t>Empreses subministradores d’energia</t>
  </si>
  <si>
    <t xml:space="preserve">Estudi de resiliència urbana i Sant Cugat Smart City
</t>
  </si>
  <si>
    <t>Urb 02 - Implementació del pla de rehabilitació dels habitatges privats.</t>
  </si>
  <si>
    <t>Implementation the plan of rehabilitation of private housing.</t>
  </si>
  <si>
    <t xml:space="preserve">Tenint en compte que l’activitat de construcció de nova edificació s’ha frenat al municipi, cal posar l’èmfasi en la integració de criteris d’eficiència energètica i la incorporació de criteris bioclimàtics  en les actuacions de rehabilitació d’edificis. 
En aquest sentit es proposa la realització d’un Pla per a la Rehabilitació dels habitatges privats que potenciï i prioritzi  la rehabilitació basada en criteris d’eficiència energètica de les vivendes i dels blocs de vivendes. 
 Aquest Pla es proposa que inclogui els següents elements: 
• Identificació de les zones del municipi amb major concentració d’edificis antics i per tant més susceptibles de realitzar tasques de rehabilitació. 
• Identificació de les zones prioritàries per a actuacions de rehabilitació. 
• Establiment d’un programa d’ajuts o subvencions per a la rehabilitació dels edificis, en coordinació amb els plans existents a nivell metropolità, autonòmic o estatal, condicionat a la integració de mesures que incrementin l’eficiència energètica i tèrmica dels edificis. 
• Campanyes de difusió d’aquest Pla i acompanyament i seguiment de tot el procés des de l’Ajuntament. 
• Paper de l’Ajuntament com a intermediari entre comunitats de veïns i empreses de serveis energètics com a via alternativa de finançament d’aquestes actuacions de rehabilitació, o en l’assessorament per a creació de Cooperatives de serveis energètics en el cas de comunitats de veïns. 
• Coordinació amb els projectes europeus en els quals participa l’Ajuntament de Sant Cugat: RoadMap for energy (R4E) Caldrà tenir en compte el Pla Local de Rehabilitació que s’ha redactat amb col•laboració amb l’ETSAV en el marc d’aquest projecte. 
</t>
  </si>
  <si>
    <t>Cap del Servei de Manteniment Urbà</t>
  </si>
  <si>
    <t xml:space="preserve">Oficina Local de l’Habitatge 
Servei de Planejament i Gestió urbanística
Servei d’Obres i Projectes
Servei de Medi Ambient
</t>
  </si>
  <si>
    <t>PAES i Agenda 21</t>
  </si>
  <si>
    <t>Urb 03 - Ampliar el programa pas a pas de pobresa energètica a altres zones de la ciutat.</t>
  </si>
  <si>
    <t>Increasing the step by step program of energetic poverty to other areas of the city</t>
  </si>
  <si>
    <t xml:space="preserve">Es proposa estendre el programa PasAPas de les Planes a d’altres zones de la ciutat. Aquest programa ha implantar mesures d’eficiència energètica a famílies en situació de risc residents en aquest sector de la ciutat.
Per aquest motiu caldrà analitzar aquelles àrees urbanes on caldria prioritzar actuacions d’aquest tipus i, conjuntament amb els serveis socials del municipi, identificar aquelles famílies i habitatges on prioritzar aquestes actuacions. 
Tenint en compte els resultats de l’actuació realitzada, es creu convenient explorar la possibilitat de crear consorcis col•laboratius entre l’Ajuntament, universitats, instituts de recerca i empreses per tal de potenciar i estendre aquestes actuacions. 
</t>
  </si>
  <si>
    <t>Serveis Socials</t>
  </si>
  <si>
    <t xml:space="preserve">Servei de Planejament i Gestió urbanística
Servei d’Obres i Projectes
Servei de Medi Ambient
Servei de Manteniment Urbà
</t>
  </si>
  <si>
    <t>Urb 04 - Impulsar un pla  director d’autosuficiència energètica.</t>
  </si>
  <si>
    <t>Promote a master plan for energy self-sufficiency</t>
  </si>
  <si>
    <t xml:space="preserve">Tenint en compte totes les actuacions que ja es porten a terme al municipi (derivades d’altres plans: Agenda 21, PAES...) i del marc general del Pla de l’AMB, es creu convenient redactar un Pla Director d’autosuficiència energètica que coordini aquestes mesures, i estableixi els agents públics i privats encarregats del foment de l’autogeneració energètica i la implantació de les energies renovables. 
En aquest sentit cal tenir en compte i aplicar les conclusions dels criteris derivats dels projectes europeus relacionats en els quals està participant l’Ajuntament de Sant Cugat (RoadMap for Energy (R4E): preveu actuacions en via pública (Urban Building) i en edifici (Smart Building)).
Per tal de poder implementar correctament totes aquestes accions caldria definir una persona responsable del seguiment i implementació d’aquestes accions i que esdevingués el gestor energètic del municipi. 
Aquest Pla, hauria de contenir les següents fases d’actuació:
• Diagnosi de l’estat actual de les energies renovables existents al municipi. 
• Anàlisi de potencial energètic del municipi. En aquest sentit cal tenir en compte la base que suposa els mapes de Potencial Energètic realitzat per l’AMB (pel que fa a la solar fotovoltaica i tèrmica), de potencial de biomassa produït per les zones forestals i de potencial d’aprofitament de la geotèrmia. 
• Mapificació de les zones amb més potencial per a la implantació d’energies renovables. 
• Identificació d’equipaments i edificis públics amb més capacitat d’acollir sistemes d’autogeneració energètica. 
• Incentius a l’aplicació de sistemes d’autogeneració d’energia a partir del foment d’iniciatives per l’autoconsum (tot i les limitacions legals existents actualment).
• Difusió dels sistemes de comercialització d’energia a partir de les cooperatives de consumidors existents actualment, que garanteixen que l’origen de l’energia prové de fonts renovables:
o Acords pel subministrament a partir d’aquests serveis dels equipaments municipals.
o Actuacions de difusió i foment entre les indústries i empreses de serveis.
o Campanyes de difusió entre la ciutadania.
o Implantar bonificacions als ciutadans que optin per aquestes tecnologies.
• Cerca de convenis amb l’empresa privada per tal de portar a terme actuacions conjuntes, en que la ciutat pugui esdevenir banc de proves per a noves tecnologies o experiències pilot en matèria de foment de les energies renovables. 
</t>
  </si>
  <si>
    <t xml:space="preserve">Cap de Servei de Manteniment urbà </t>
  </si>
  <si>
    <t xml:space="preserve">Servei Planejament i Gestió urbanística
Servei de Medi Ambient
ICAEN
DIBA
AMB
</t>
  </si>
  <si>
    <t>Projectes europeus: RoadMap for Energy (R4E), Mesures Agenda 21: 29, 31, 33, PAES i PACC AMB</t>
  </si>
  <si>
    <t>Urb 05 - Impulsar les cobertes i parets verdes en edificis.</t>
  </si>
  <si>
    <t>Promote green roofs and walls of buildings .</t>
  </si>
  <si>
    <t xml:space="preserve">Un element que incrementa la impermeabilitat d’una ciutat són les construccions i edificacions. El nivell d’impermeabilització dels edificis varia d’acord amb els factors d’impermeabilització següents:
Edificis i construccions 0,0
Parets i murs coberts de vegetació 0,5
Cobertes verdes (amb més de 80 cm de terra fèrtil) 0,7
Els edificis públics han d’adoptar solucions per incrementar aquest factor en funció de funcionalitat i viabilitat econòmica. En edificació es poden adoptar mesures com potenciar els sostres i les façanes verdes que facilitin l’absorció hídrica i recullin l’aigua de la pluja per a usos domèstics. Aquests elements esdevenen passius d’estalvi energètic, en tant que actuen com a element aïllant, a banda de tenir un paper en la fixació de CO2. 
En el cas dels murs verds cal tenir en compte que tenen un cost de manteniment important, pel que caldrà preveure-ho en els pressupostos. 
L’impuls de les cobertes verdes es pot fer a través de diverses accions: 
• Integració en els plecs de construcció d’edificis públics i d’obres, la priorització de cobertes i murs verds. 
• Integració en les ordenances de construcció l’obligatorietat de preveure cobertes verdes en actuacions amb superfícies importants (&gt;1.000 m2), prenent com a referència l’actuació que s’ha realitzat en l’ampliació de l’Arxiu de Catalunya.  
• Incloure en la normativa dels plans urbanístics i projectes d’urbanització la previsió de cobertes verdes. 
• Realitzar una prova pilot o un programa integral de rehabilitació de cobertes, per tal d’aprofitar i conscienciar del seu potencial energètic i social. 
• Realització d’un estudi en zones més denses, i per tant on serien més beneficioses les cobertes verdes, d’edificis amb major potencial per a l’implantació de cobertes verdes. 
• Aprofitar la potencialitat dels murs verds per operacions de rehabilitació de mitgeres molt exposades visualment.
• Sistema de crèdits a particulars per tal de poder efectuar actuacions destinades a enverdir els espais privats (vegeu com exemple Programa Eco-Roof Incentive Program a Toronto).
• Establir convenis de col•laboració amb edificis d’usos comercials, administratius o hotelers per tal de promocionar experiències que combinin l’establiment de cobertes verdes amb usos que puguin repercutir en un benefici pel propietari de l’edifici. 
</t>
  </si>
  <si>
    <t>Cap de Servei de Planificació i Gestió urbanística</t>
  </si>
  <si>
    <t xml:space="preserve">Servei de Parcs i Jardins
Servei de Medi Ambient
</t>
  </si>
  <si>
    <t xml:space="preserve">PAES, Pla Director d’espais verds i PACC AMB
</t>
  </si>
  <si>
    <t>Urb 06 - Establir un protocol d’actuació en la recollida de residus en èpoques de més calor.</t>
  </si>
  <si>
    <t>Establishing a protocol for waste collection in hotter periods</t>
  </si>
  <si>
    <t xml:space="preserve">
Per minimitzar els perjudicis derivats de les males olors procedents dels residus, en èpoques de més calor i onades de calor es preveuran mecanismes per tal d’adaptar el sistema de recollida de la FORM.
Aprofitant que el servei actual incorpora un sistema de millora contínua caldrà establir un protocol per tal d’incrementar la freqüència de recollida de residus (sobretot de la FORM) en els episodis d’onada de calor. Tenint en compte que s’està en preparació d’un protocol o Pla d’emergència municipal per a episodis d’onada de calor, es podrà activar aquest protocol en el moment en que s’activi aquest procediment d’emergència. 
També es poden preveure sistemes de recordatori dels dies i horaris de recollida d’aquest tipus de residus, per tal de que la població s’ajusti a aquests horaris. 
</t>
  </si>
  <si>
    <t xml:space="preserve">Servei de Manteniment Urbà
Tècnic responsable gestió de residus 
</t>
  </si>
  <si>
    <t>Empresa responsable de la recollida de residus</t>
  </si>
  <si>
    <t>Agenda 21: mesura 21</t>
  </si>
  <si>
    <t>Urb 07 - Implantar les mesures per a ens locals que es marquen al pla d’actuació per a la millora de la qualitat de l’aire corresponent a la zona 2 de protecció especial.</t>
  </si>
  <si>
    <t>Implementing measures for us locals to dial the action plan for the improvement of the quality of the air corresponding to Zone 2 with special protection.</t>
  </si>
  <si>
    <t xml:space="preserve">La contaminació de l’aire és una preocupació pels seus efectes sobre la salut pública i el medi ambient. Des de fa anys s’estan adoptant mesures diverses, com el control de les emissions de substàncies nocives a l’atmosfera, la millora de la qualitat dels combustibles i les noves tecnologies. etc., que han contribuït a avançar i millorar; i sobretot, els últims anys, cal destacar l’elaboració de plans de millora de la qualitat de l’aire a diferents escales territorials. 
El Pla d’actuació per a la millora de la qualitat de l’aire a les zones de protecció especial de l'ambient atmosfèric redactat per la Generalitat de Catalunya té com a objectiu assolir els nivells de qualitat de l’aire per a les partícules de diàmetre inferior a 10 micres (PM10) i el diòxid de nitrogen (NO2) als nivells que determina la legislació europea.
Els municipis poden realitzar un seguit de mesures per ajudar a millorar la qualitat de l'aire.
Sant Cugat es troba dins la Zona 2 de la Qualitat de l’Aire, pel que cal realitzar un seguiment de l’aplicació de les mesures que es marquen per als ens locals al Pla d’Actuació per a la Millora de la Qualitat de l’Aire.  
En aquest sentit, pel que fa a l’àmbit del transport terrestre i la mobilitat, cal tenir en compte la recent aprovació del Pla de Mobilitat Urbana. Tenint en compte aquesta interrelació, es proposa que en la comissió de seguiment del Pla d’Adaptació al Canvi Climàtic, s’integri al responsable de desenvolupament del PMU, per tal de fer el seguiment d’aquestes mesures. En aquest sentit, tenint en compte aquelles mesures que no han quedat integrades en el PMU, caldria estudiar el desenvolupament de les següents, a partir dels següents criteris: 
• Mesura EL07: En coordinació amb la mesura EA8.2 del Pla Director de Mobilitat caldria analitzar la possibilitat d’impulsar flotes compartides de bicicletes i motos elèctriques. 
• Mesura EL08: Es proposa tenir en compte els següents criteris que s’indiquen en aquesta mesura per la definició dels plecs del servei de neteja:
o Ruixats i neteges de carrers amb més trànsit per evitar la resuspensió de partícules
o Obligació de fer ruixats extres durant episodis ambientals de contaminació atmosfèrica
o Evitar utilitzar bufadors en la neteja viària
o Netejar els carrers preferentment cap a les 5h del matí per evitar la resuspensió a l’hora de trànsit més intens. 
o Netejar tot un àrea i no exclusivament un carrer per incrementar l’eficàcia d’aquesta actuació.
• Mesura EL12: S’incorpora a la mesura del present Pla d’Adaptació al Canvi Climàtic referent als plecs d’urbanització. 
• Mesura EL14: Anàlisi de la necessitat i possibilitat de transformar les zones 30 previstes en el PMU en ZUAP. 
• Mesura EL15: Regulació semafòrica amb priorització del transport públic
Pel que fa a les actuacions en l’àmbit de les obres públiques, caldrà analitzar si els plecs i/o ordenances reguladores de les obres públiques al municipi integren les actuacions previstes en aquest àmbit pel PAMQA: 
• Mesura EL19: Inspecció de les emissions de l’obra pública
• Mesura EL20: Adequació de les serres  radials en el tall de peces a l’exterior
• Mesura EL21: Millorar la recollida de runes i residus de la construcció
• Mesura EL22: Ambientalitzar les obres i la maquinària
Finalment, caldrà tenir en compte les actuacions de sensibilització, formació, informació i comunicació  que es marquen (EL 25 a EL32), en les estratègies comunicatives de l’Ajuntament de Sant Cugat. 
</t>
  </si>
  <si>
    <t xml:space="preserve">Servei de Mobilitat
Tècnic de mobilitat
</t>
  </si>
  <si>
    <t xml:space="preserve">Direcció General de Qualitat Ambiental
Servei de Medi Ambient
Servei Planejament i Gestió urbanística
Servei d’Obres i Projectes
Servei de Manteniment Urbà
</t>
  </si>
  <si>
    <t>Pla de Mobilitat Urbana i Pla d’Actuació per a la Millora de la Qualitat de l’Aire (Direcció General de Qualitat Ambiental)</t>
  </si>
  <si>
    <t>Aig 01 -Redactar el pla especial de torrents, rieres i zones humides.</t>
  </si>
  <si>
    <t>Write an special plan special of streams, rivers and  humid areas.</t>
  </si>
  <si>
    <t xml:space="preserve">Atès que la legislació estableix que els Ajuntaments són els responsables del manteniment dels cursos fluvials que discorren dins la zona urbana del seu municipi, i que la urbanització del territori ha anat envaint la zona propera al domini hidràulic, resulta necessari redactar un pla especial amb una diagnosi de l’estat actual de les rieres, torrents i zones humides, que determini les zones a protegir i estableixi el programa d’actuacions de restauració, millora del seu entorn, actuacions de   manteniment i un pla de vigilància. 
Actualment es porten a terme desbrossaments puntuals de canyes a diferents rieres i torrents, i l’eliminació de tortugues en les zones humides, però cal anar més enllà amb un planejament que protegeixi el domini públic hidràulic, analitzi els punts de risc d’inundacions, restableixi la secció transversal de la capacitat de desguàs per esmorteir les avingudes d’aigua, i recuperi la vegetació de ribera, incrementant la biodiversitat d’aquests espais.  Aquest pla evitaria tenir que actuar de forma urgent per fer front a incidències, anticipant la seva ocurrència i preveient les necessàries mesures de prevenció. El Pla d’Actuació Municipal d’Inundacions de Protecció Civil inclou un mapa on s’identifiquen les àrees i punts amb risc d’inundació al terme municipal de Sant Cugat.
Els apartats que ha d’incloure aquest pla especial són: 
• Identificar i elaborar cartografia de les rieres, torrents i zones humides del municipi (estany dels Alous, estany de la Guinardera i pantà de Can Borrell)
• Elaborar un diagnòstic de l’estat actual que inclogui un estudi d’inundabilitat, la identificació de les infraestructures que interfereixen en l’espai fluvial (edificacions i instal•lacions), el patrimoni històric, arquitectònic i natural existent i els usos que s’hi desenvolupen, el règim urbanístic del sòl.
• Establir els criteris de recuperació i restauració de l’hàbitat de ribera (eliminació d’espècies de fauna i flora al•lòctones, eliminació d’abocaments incontrolats, revegetació amb espècies autòctones, adequació paisatgística i renaturalització d’espais fluvials urbanitzats)
• Definir un programa i calendari de manteniment de la vegetació, talussos i passos soterrats en base a la rellevància i magnitud de cabal dels espais fluvials (identificar les rieres i torrents -o trams d’elles- i zones humides sobre les quals dur a terme actuacions de restauració i recuperació tenint en compte les guies i criteris marcats per l’Agència Catalana de l’Aigua).
• Definir un programa i calendari d’ordenació de les infraestructures que interfereixen en l’espai fluvial (edificacions i instal•lacions) aplicant els criteris establerts en el SUDS. 
• Definir un programa i calendari de recuperació del patrimoni històric i arquitectònic existent en l’espai fluvial.
• Establir els paràmetres urbanístics d’ordenació  i d’ús.
Pel que fa a l’estany dels Alous, en tant que esdevé una zona humida localitzada en un espai molt urbanitzat es creu convenient concretar la gestió i la protecció d’aquest espai amb un procediment que analitzi la seva conservació i la seva relació amb el sistema hídric i amb la resta d’espais naturals de l’entorn.  
En aquest sentit es proposa la realització d’una Modificació Puntual del PGM, en tant que aquesta zona actualment es qualifica d’equipaments, per tal de qualificar-la amb una qualificació d’acord amb els seus valors naturals. 
Aquesta Modificació hauria d’integrar els criteris del pla d’usos que s’està redactant, i garantir: 
• Criteris de conservació dels ecosistemes característics d’aquest espai i de les seves fonts d’aportació d’aigua, per tal de garantir el manteniment de les seves fonts d’alimentació i la qualitat de les aigües. 
• Establiments de potenciació del coneixement de la zona i activació del seu paper com a element d’educació ambiental. 
• Garantir l’accessibilitat a l’àmbit i els espais de circulació per tal d’evitar els impactes associats a l’antropització de l’espai. 
• Integració de l’espai en la xarxa d’espais lliures i zones de valor ambiental del municipi. 
• Preveure la seva coordinació amb la mesura de millora de la gestió dels torrents i en concret amb el Torrent dels Alous. 
En referència a altres zones d’acumulació d’aigües superficials al municipi, s’haurà de garantir la conservació i gestió de la zona de l’estany de la Guinardera, per tal de potenciar els seus valors ambientals i paisatgístic i la seva funcionalitat hídrica.
Pel que fa al pantà de Can Borrell caldrà prosseguir amb les tasques de manteniment i conservació, com les tasques de retirada d’animals exòtics que s’hi desenvolupen, sovint per culpa de l’acció antròpica (tortugues o crancs). Cal
per tant conservar la lamina d’aigua i eliminar també espècies vegetals invasores. 
Així mateix, es proposa iniciar els tràmits per a incorporar l’estany de la Guinardera i el pantà de Can Borrell en el Catàleg de Zones Humides de Catalunya. 
</t>
  </si>
  <si>
    <t xml:space="preserve">Servei de Medi Ambient
Cap de Secció de Qualitat i planificació ambiental
</t>
  </si>
  <si>
    <t xml:space="preserve">Servei de Parcs i Jardins 
Servei Manteniment Urbà
Protecció Civil de Sant Cugat
Servei Planejament i Gestió urbanística
Servei d’Obres i Projectes
Agència Catalana de l’Aigua (ACA)
Entitats ecologistes 
Consorci del Parc Natural de la Serra de Collserola
Generalitat de Catalunya: Inventari de zones humides.
</t>
  </si>
  <si>
    <t xml:space="preserve">Pla Director dels espais verds, Pla Director del cicle integral de l’aigua, Planejament urbanístic, Plecs de manteniment de rieres i torrents dels contractes de Parcs i Jardins i Medi Ambient, Pla d’usos de l’estany dels Alous (en fases de redacció) i PACC AMB
</t>
  </si>
  <si>
    <t>Aig 02 – Redactar un pla director de drenatge sostenible al municipi</t>
  </si>
  <si>
    <t>Write a master plan of sustainable drainage  for the village</t>
  </si>
  <si>
    <t xml:space="preserve">A partir de l’Estudi de viabilitat d’aplicació de Sistemes de Drenatge Sostenible que ha redactat el Departament de Construccions Arquitectòniques i Secció de Tecnologia de l’ETSAV (UPC), en el que s’ha analitzat el territori del municipi, realitzat una diagnosi, establert uns objectius i proposat diverses estratègies d’intervenció, s’ha arribat a la conclusió que és necessari redactar un Pla Director de Drenatge Sostenible vinculat a una anàlisi global de tot el cicle de l’aigua. 
Aquest pla Director proposaria solucions com:
• Paviments permeables
• Bandes i rases filtrants 
• Cunetes verdes
• Dispositius d’infiltració
• Basses de retenció i infiltració
• Estranys i aiguamolls
Que caldria concretar en funció dels fluxos hidrològics de les 5 conques identificades, tenint en compte la pluviometria, l’escorrentia, capacitat d’infiltració i nivell d’impermeabilització. Els objectius serien: 
• Controlar les escorrenties en parcs i jardins
• Controlar les escorrenties  amb incidència a la via pública
• Controlar la inundabilitat
• Controlar l’aprofitament de l’aigua freàtica  
Aquest document permetria coordinar totes les actuacions d’obres que es realitzessin en el municipi  i les diverses àrees relacionades: Servei d’Obres i Projectes, Servei de Parc i Jardins, Servei de Planejament i Gestió urbanística, i Servei de Medi Ambient. 
</t>
  </si>
  <si>
    <t>Cap de servei de Manteniment urbà</t>
  </si>
  <si>
    <t xml:space="preserve">Servei de Parcs i Jardins
Servei de Medi Ambient
Servei Planejament i Gestió urbanística
Servei d’Obres i Projectes
</t>
  </si>
  <si>
    <t xml:space="preserve">Pla Director d’espais Verds, Pla Director del cicle integral de l’aigua, Pla especial de torrents, rieres i zones humides, Agenda 21: Mesura 42 i PACC AMB
</t>
  </si>
  <si>
    <t>Aig 03 - Redactar un Pla director del cicle integral de l’aigua.</t>
  </si>
  <si>
    <t>Write a master plan of the water cycle.</t>
  </si>
  <si>
    <t xml:space="preserve">Tenint en compte la rellevància del vector aigua i de la possible afectació del canvi climàtic sobre aquest recurs, és convenient redactar un Pla Director del cicle integral de l’Aigua. Aquest haurà de tenir en compte el Pla Director d’Aprofitament de Recursos Hídrics Alternatius de l’Àrea Metropolitana de Barcelona i un Pla d’Abastament d’aigua. 
Atès que el sud del municipi de Sant Cugat es troba en la vessant obaga del Parc de Collserola i el casc urbà en la plana del Vallès, per sota el sòl discorre un curs d’aigües freàtiques molt important amb nombroses mines, que constitueix un recurs gens menyspreable que ens pot veure afectat per la fluctuació de les precipitacions, la impermeabilització del sòl o la sobreexplotació.
El Pla director del cicle integral de l’Aigua de Sant Cugat ha d’integrar mesures a desenvolupar des del punt de vista local, a partir dels següents criteris: 
• Concepció del cicle integral de l’aigua: abastament, sanejament, tractament, reutilització i retorn al medi.   
• Diagnosi detallada de les condicions actuals d’abastament i d’estat actual de la xarxa. Per aquest motiu cal analitzar la disponibilitat d’aprofitar aigües freàtiques a partir d’estudis hidrogeològics i dur a terme un inventari i seguiment de l’ús d’aigües freàtiques:
 Cens de fonts en sòl no urbà
 Cens de pous públics i privats
 Aprofitament d’aigua pel reg de parcs i jardins (estudi de l’aforament, seguiment del consum i del nivell freàtic amb la instal•lació de piezòmetres)
 Qualitat de l’aigua freàtica (per detectar contaminacions)
• Inventari, cartografia i rehabilitació de la xarxa de clavegueram existent. 
• Inventari, cartografia i tipus de la xarxa de reg de parcs i jardins existent. 
• Anàlisi d’estratègies per a augmentar l’abastament a partir de recursos propis, així com de reutilització d’aigües pluvials o aigües grises. En relació a les aigües pluvials, caldrà coordinar-se amb l’estudi de viabilitat de la introducció de sistemes urbans de drenatge sostenible al municipi. Cal analitzar les infraestructures necessàries per a aquests aprofitaments, els responsables de la seva execució i gestió. 
• Explorar la possibilitat, en els usos on sigui possible, de l’ús d’aigua no potable provinent d’aigües pluvials, freàtiques o regenerades (per exemple en el reg de les instal•lacions de les Zones Esportives Municipals –ZEM-, parcs i jardins, horts urbans). 
• Anàlisi de l’ús de l’aigua en els diferents sectors econòmics del municipi (industrial, comercial, serveis..) per tal d’establir procediments específics d’estalvi. 
• Actuacions per a la millora del rendiment de la xarxa de distribució d’aigua. 
Tenint en compte que al 2019 s’ha de renovar la concessió d’aigües, es considera que és el moment per a que aquesta concessió englobi el cicle complet de l’aigua (abastament, sanejament, reutilització) i per tant, en el plec de clàusules d’aquesta concessió caldria incloure la realització d’aquest Pla Director del Cicle Integral de l’Aigua. 
</t>
  </si>
  <si>
    <t>Cap de servei de Manteniment Urbà</t>
  </si>
  <si>
    <t xml:space="preserve">Servei de Medi Ambient
Servei de Parcs i Jardins
Empresa concessionada
Servei Planejament i Gestió urbanística
Servei d’Obres i Projectes
Agència Catalana de l’Aigua (ACA)
Àrea Metropolitana de Barcelona (AMB)
</t>
  </si>
  <si>
    <t xml:space="preserve">Mesures Agenda 21: 36, Estudi de viabilitat d’implantació de SUDS al municipi, Pla Director dels Espais Verds, Pla Especial de torrents, rieres i zones humides i PACC AMB
</t>
  </si>
  <si>
    <t>Aig 04 - Actualitzar els plans de contingència en cas de sequera.</t>
  </si>
  <si>
    <t>Update contingency plans in case of drought</t>
  </si>
  <si>
    <t xml:space="preserve">Atès que es disposa d’un Pla de contingència en cas de  sequera redactat l’any 2007, és necessari preveure la seva revisió i actualització de forma periòdica, així com els plans de contingència per a empreses del municipi que estan en fase de redacció. També és necessari redactar-ne per a d’altres activitats (com l’hotelera). 
</t>
  </si>
  <si>
    <t xml:space="preserve">Servei de Medi Ambient
Cap de Secció de Qualitat i Planificació Ambiental
</t>
  </si>
  <si>
    <t xml:space="preserve">Secció d’Activitats del Servei de Medi Ambient
Servei de Parcs i Jardins
Servei de Manteniment Urbà
Promoció econòmica
</t>
  </si>
  <si>
    <t xml:space="preserve">Pla de Contingència i Pla Director del cicle integral de l’aigua
</t>
  </si>
  <si>
    <t>Nat 01 – Implantar una gestió forestal sostenible que redueixi el risc d'incendi i incrementi la biodiversitat del bosc.</t>
  </si>
  <si>
    <t>Implementing sustainable management of the forest  to reduce fire risk and increase the biodiversity of the forest.</t>
  </si>
  <si>
    <t xml:space="preserve">Atès que el 51% de la superfície de Sant Cugat és zona forestal, que el municipi està declarat d’alt risc d’incendi pel decret 64/1994, pel qual s’estableixen mesures de prevenció d’incendis forestals, i els seus boscos no són madurs ni tenen biodiversitat, cal dur a terme la implantació d’una gestió forestal sostenible que inclogui: 
• Redactar plans d’ordenació forestal de finques públiques
• Elaborar un plànol de delimitació d’urbanitzacions, zones urbanitzades i edificacions aïllades
• Elaborar un catàleg de camins públics 
• Incrementar el manteniment de les franges de protecció i seguretat de les d’urbanitzacions, zones urbanitzades, edificacions aïllades, camins de la xarxa viària bàsica d’incendis i de les línies elèctriques de l’enllumenat públic per tal que sigui anual (comportaria una reducció del cost econòmic per superfície i quilòmetre).
• Actualitzar cada 4 anys el Pla de Prevenció d’Incendis Forestals
• Realitzar el manteniment i la senyalització dels camins de la xarxa viària bàsica d’incendis per facilitar accés de maquinària contra incendis i evacuació de veïns i  visitants).
• Construir un cobert per ramats a Can Monmany, per que realitzin el manteniment del sotabosc amb les pastures.
• Construir un centre d’acopi de biomassa per assecar la fusta i transformar-la en estella.
• Cedir l’explotació forestal sostenible al Consorci del Parc de Collserola per unificar criteris, reduir costos i optimitzar l’extracció de fusta amb els camins de desembosc i establiment de carregadors. 
• Reforestacions.
• Rompudes i estassades arreu per recuperar els camps agrícoles.
El manteniment de la vegetació de la xarxa d’enllumenat públic caldria que s’inclogués en el plec de clàusules pel servei de manteniment d’aquesta xarxa, les tasques de vigilància i neteja de l’entorn de les línies. 
Per una altra banda, s’ha de dur a terme una tasca de comprovació del manteniment de la zona de seguretat a l’entorn de les línies elèctriques de baixa i mitja tensió que correspon a les companyies subministradores d’electricitat, i en cas que s’observin zones amb necessitat de manteniment, comunicar-ho a la companyia elèctrica.
S’ha de mantenir la realització de campanyes de prevenció d’incendis forestals durant les èpoques de l’any amb més risc (del 15 de març al 15 d’octubre). A aquests efectes, cal mantenir les reunions de coordinació entre els tècnics de la gestió forestal, el tècnic de protecció civil i l’àrea de comunicació i premsa de l’Ajuntament, així com seguir assistint a la presentació de la campanya d’incendis del Consorci del Parc Natural de la Serra de Collserola on també es convoca als responsables de l’ADF, bombers i tècnics municipals d’altes ajuntaments que conformen el Parc. 
</t>
  </si>
  <si>
    <t xml:space="preserve">Empreses concessionàries dels treballs de manteniment
Seguretat Ciutadana i Protecció Civil
ADF i Federació d’ADF’s
Servei de manteniment urbà
Serveis tècnics del Consorci del Parc Natural de la Serra de Collserola
Oficina Tècnica de Prevenció d’Incendis de la DIBA
Consell Comarcal del Vallès Occidental
</t>
  </si>
  <si>
    <t xml:space="preserve">Agenda 21: Mesures 98, 99 i 100, Pla d’Ordenació Forestal i Pla especial d'ordenació i de preservació del medi natural del Parc de Collserola (PEPCo)
</t>
  </si>
  <si>
    <t>Nat 02 - Redactar i implantar un programa d’agricultura ecològica.</t>
  </si>
  <si>
    <t>Write and implement a program of ecological agriculture.</t>
  </si>
  <si>
    <t xml:space="preserve">Sant Cugat era un municipi amb una gran activitat agrícola de conreu de secà que avui en dia s’ha abandonat i molts camps s’han cobert per la colonització del bosc proper. Atès que la producció agrícola és considerada estratègica per reduir les emissions produïdes pel transport i la seva conservació, és necessari recuperar i promoure l’activitat agrícola del municipi amb la redacció i implantació un Programa d’Agricultura Ecològica, tant amb l’implantació d’horts urbans (inclosos els escolars), com periurbans així com de camps de secà enmig del bosc,  amb l’objectiu de:
• Obtenir productes de proximitat (Km 0) i comercialitzar-los amb una etiqueta identificativa que li doni valor
• Reduir la pol•lució i millorar la qualitat de l’aire en els horts urbans
• Incrementar la infiltració de precipitacions al sòl que ajuden al control de les inundacions
• Aprofitar les aigües pluvials.
• Reduir el risc d’incendi en zones en contacte amb zones forestals. 
Dins d’aquest programa, es poden estudiar acords de custòdia del territori que permetin la recuperació de l’activitat agrícola al municipi tant en terrenys de propietat pública com privada. 
Tenint en compte que més d’un 90% de la superfície forestal és de propietat privada, cal incentivar la realització de Plans d’Ordenació Forestal, que permetin l’impuls de l’activitat agrícola. Així mateix, caldrà tenir en compte la implantació del Pla Agropecuari aprovat pel Consorci del Parc Natural de la Serra de Collserola. 
Aquests conreus hauran de tenir en compte la seva adaptabilitat als efectes esperats del canvi climàtic, i, per tant, caldrà valorar que: 
• L’augment de les temperatures previst pot comportar la disminució de la productivitat per a algunes espècies no adaptades a l’estrès tèrmic, mentre que en d’altres pot arribar a suposar-ne un increment. 
• Conservar els sòls amb valor agrícola front processos urbanitzadors.
• Incrementar la biodiversitat agrícola per evitar el risc mono específic.
• Millorar l'emmagatzematge d’aigua i la fertilitat dels sòls i seleccionar els millors sòls per a cada funció.
• Fomentar mètodes i sistemes agronòmics en base al coneixement de les espècies conreades i dels llocs on es fan créixer, amb la idea d’implantar una agricultura adaptable
Per portar a terme aquesta mesura i potenciar l’activitat agrícola al municipi es proposa establir col•laboracions i  treball en comú amb organismes especialitzats (per exemple l’IRTA – Institut de Recerca i Tecnologia Agroalimentàries) per definir les tipologies de conreu idònies tenint en compte l’adaptació al canvi climàtic. 
</t>
  </si>
  <si>
    <t xml:space="preserve">Servei d’Educació 
Servei de Parcs i Jardins
Servei de Manteniment Urbà
</t>
  </si>
  <si>
    <t xml:space="preserve">Pla Director d’Espais Verds, Pla Director del cicle integral de l’aigua, Pla de dinamització educativa, Pla especial d'ordenació i de preservació del medi natural del Parc de Collserola (PEPCO), Pla Agropecuari del Parc de Collserola, PACC AMB i Programa de Desenvolupament Rural de Catalunya 2014-2020
</t>
  </si>
  <si>
    <t>Nat 03 - Redactar una ordenança del verd i de l’arbrat.</t>
  </si>
  <si>
    <t xml:space="preserve">Write a city ordinance about the trees and the green. </t>
  </si>
  <si>
    <t xml:space="preserve">Per tal de poder establir uns criteris generals d’aplicació a tota la superfície verda i arbrada del municipi es proposa l’elaboració d’una Ordenança del Verd i de l’Arbrat, tant a nivell públic com privat. Aquesta ordenança hauria de regular elements com: 
• Criteris pels parcs urbans i arbrat viari en els projectes d’urbanització. 
• Localització dels exemplars arboris, marc de plantació i distàncies als diferents elements de la via pública i propietats privades. 
• Incloure un catàleg d’espècies vegetals que tingui en compte els riscos del municipi i les àrees on es localitzi la vegetació. Per tant, caldrà un: 
o Ús d’espècies amb menor vulnerabilitat als incendis forestals (especialment en zones en contacte amb masses forestals). 
o Ús d’espècies amb menor necessitat hídrica.
o Ús d’espècies amb menor incidència en les al•lèrgies. 
• L’ús d’espècies de caràcter invasor, que poden veure’s afavorides amb les noves condicions climàtiques. En aquest sentit caldrà tenir en compte el document “Cambio climático y especies exóticas Invasoras en España” 
• Regular les condicions i criteris de les operacions de reg. 
A l’avanç del Pla especial del Parc Natural de Collserola es preveu una mesura que s’hi pot relacionar: “Endegar un programa enfocat a preservar i mantenir la biodiversitat global del parc i, en particular, dels dos àmbits de Reserva Natural Parcial. Aquesta línia inclourà un inventari de la biodiversitat del parc amb mesures de protecció, control i monitoratge. Dins del programa també es farà incidència als possibles efectes del canvi climàtic sobre la biodiversitat”.
</t>
  </si>
  <si>
    <t>Cap de Servei de Parcs i Jardins</t>
  </si>
  <si>
    <t xml:space="preserve">Servei Planejament i Gestió urbanística 
Servei de Medi Ambient
Servei d’Obres i Projectes
Servei de manteniment urbà (enllumenat públic)
</t>
  </si>
  <si>
    <t xml:space="preserve">Pla Director d’Espais Verds, Pla Director del cicle integral de l’aigua, Pla especial de torrents, rieres i zones humides, Agenda 2: Mesures 15, 39, Avanç del Pla especial del Parc Natural de Collserola i PACC AMB 
</t>
  </si>
  <si>
    <t>Nat 04 - Integrar en el Pla Director d’espais verds criteris de mitigació i d’adaptació del canvi climàtic.</t>
  </si>
  <si>
    <t xml:space="preserve">Integrate in the Director Plan of green spaces, criteria for mitigation and adaptation to climayr change. </t>
  </si>
  <si>
    <t xml:space="preserve">L'any 2017 es va aprovar el Pla Director del verd urbà, document que incorpora criteris d’adaptació al canvi climàtic, tant en el disseny del espais com en les espècies a seleccionar per a aquests espais lliures. En aquest sentit, estableix les línies fins al 2033 per potenciar l'ús racional de l'aigua, apostar per adobs orgànics i prioritzar el tractament
natural contra les plagues. 
El pla analitza l'entorn verd de la ciutat i defineix els criteris que s'han de seguir per fer un manteniment sostenible, consolidar i millorar el conjunt d'aquest patrimoni natural de la ciutat amb la voluntat de millorar la
qualitat urbana. Entre d'altres mesures, el pla preveu potenciar l'ús racional de l'aigua incorporant als parcs més espècies arbustives adaptades al clima mediterrani. El document aposta per fer ús exclusiu d'adobs orgànics i prioritza l'ús de tractaments naturals per fer control de plagues. També inclou potenciar el verd urbà com a element educatiu i divulgatiu.
En la diagnosi del pla, s'ha calculat que Sant Cugat té 54.400 arbres urbans. El nombre no és definitiu perquè falta sumar-hi la xifra d'exemplars als espais de transició entre zona urbana i forestal i a Valldoreix. Es preveu que la dada definitiva s'enfili als 80.000. De fet, per cada habitant de Sant Cugat hi ha 33,3 metres quadrats de zona verda mentre que de mitjana als municipis de la demarcació de Barcelona aquesta ràtio és de 10,9.
Algunes de les línies que es tracten en el Pla són:
• Definició de les espècies a preveure segons l’ús i localització de cada espai lliure, d’acord amb el catàleg d’espècies amb major capacitat d’adaptació que es proposa en el present Pla d’Adaptació al Canvi Climàtic. 
• Integració de criteris de disseny de l’espai lliure de sistemes de drenatge i reaprofitament de les aigües pluvials. 
• Integració de criteris d’eficiència en els sistemes de reg.
• Previsió en el seu disseny d’espais per tal d’aprofitar els espais lliures en els moments d’episodis d’onades de calor. 
• Previsió de nous espais lliures al municipi, especialment en les zones més denses, i d’acord amb el projecte #reconnectaenverd. 
• Convertir  alguns dels solars desocupats temporalment en horts o altres usos d’interès públic.
• Col•laborar amb les entitats sense ànim de lucre que vulguin realitzar activitats dirigides a la conservació, informació i divulgació del verd i la biodiversitat, a través d’acords de custodia.
Aquests criteris integrats en el Pla Director del verd urbà s’hauran de complementar amb la Ordenança General del Verd i de l’Arbrat que es proposa a l’acció NAT 02.
</t>
  </si>
  <si>
    <t>Cap del Servei de Parcs i Jardins</t>
  </si>
  <si>
    <t xml:space="preserve">Servei de Medi Ambient
Consorci del Parc Natural de la Serra de Collserola
</t>
  </si>
  <si>
    <t xml:space="preserve">Pla Director d’Espais Verds, Pla Director del cicle integral de l’aigua, Pla especial de torrents, rieres i zones humides, Pla de risc d’arbrat viari, Agenda: Mesures 21: 94, 97 i PACC AMB
</t>
  </si>
  <si>
    <t xml:space="preserve">Nat 05 - Realitzar un pla de risc de l’arbrat urbà. </t>
  </si>
  <si>
    <t>Make a plan for risk urban trees .</t>
  </si>
  <si>
    <t>Tenint en compte la possibilitat d’increment d’episodis de tipus tempestuós (ventades, tempestes, nevades), es proposa la realització d’un pla específic que analitzi el risc derivat de la possible caiguda de l’arbrat existent en l’entorn urbà. 
Aquest pla s’estructuraria en els següents continguts:
• Inventari i avaluació
• Seguiment 
• Substitució o mesures correctores</t>
  </si>
  <si>
    <t xml:space="preserve">Servei de Manteniment Urbà
Seguretat Ciutadana i Protecció Civil
Servei de Medi Ambient
</t>
  </si>
  <si>
    <t xml:space="preserve">Pla Director d’espais verds, Pla d’Actuació Municipal per a emergències per ventades, Pla d’Actuació Municipal per a emergències per nevades, Pla d’Actuació Municipal per a emergències per inundacions i PACC AMB
</t>
  </si>
  <si>
    <t>Nat 06- Implementar un programa d’actuació per detecció i control de plagues.</t>
  </si>
  <si>
    <t>Implement aa action program for detection and pest control.</t>
  </si>
  <si>
    <t xml:space="preserve">Sant Cugat pateix diverses plagues d’aus (coloms i cotorres), de mamífers (senglars i rates), insectes (mosquit tigre, tigre del plàtan, escarbat morrut, pugons, etc.) i fongs, i per fer-los front, el Servei de Medi Ambient i de Parcs i Jardins té contractats diversos serveis de control a empreses especialitzades. És necessari que els plecs de clàusules d’aquests contractes incloguin un programa de control integrat amb criteris de protecció de la salut, mediambientals i d’efectivitat. 
Aquest programa s’estructurarà en 4 fases:
• Inspecció.
• Avaluació i diagnòstic de la situació.
• Disseny d’un pla de treball i realització del servei.
• Avaluació continuada del Programa de control de plagues.
I es georeferenciaran tant els punts o sectors on s’hagin detectat les plagues com els punts de control i tractament, així com el seu seguiment continuat en el temps.
Caldrà integrar en el control de les plagues existents amb les que vagin apareixent a conseqüència del canvi climàtic.
</t>
  </si>
  <si>
    <t xml:space="preserve">Servei de Medi Ambient
Cap de Secció de Salut Pública (per aus, rosegadors, insectes rastrers, mosquit tigre)
Cap de Secció de Qualitat i Planificació ambiental (pel senglar)
Cap de Servei de Parcs i Jardins (per plagues de parcs i jardins i arbrat viari)
</t>
  </si>
  <si>
    <t xml:space="preserve">Seguretat Ciutadana  (pel senglar)
Agents Rurals (pel senglar)
Consorci del Parc natural de la Serra de Collserola 
</t>
  </si>
  <si>
    <t>PACC AMB: Mesura D.2.1.</t>
  </si>
  <si>
    <t>Nat 07- Projecte d’avaluació de la capacitat d’absorció del CO2 per la massa verda del municipi</t>
  </si>
  <si>
    <t>Evaluation project of CO2 absorption capacity for the green mass of the municipality</t>
  </si>
  <si>
    <t>Servei de Parcs i Jardins</t>
  </si>
  <si>
    <t>CREAF</t>
  </si>
  <si>
    <t xml:space="preserve">Sal 01 – Aprovar un Pla d'inspecció d'anàlisi d'aigua de fonts. </t>
  </si>
  <si>
    <t>Approve a Plan of analysis inspection of water sources.</t>
  </si>
  <si>
    <t xml:space="preserve">A Sant Cugat trobem una gran quantitat de fonts tant en els parcs i jardins, com en les places així com en la zona forestal. Atesa la variació de temperatura, la qualitat de l’aigua es pot veure afectada per l’evaporació del clor (en les fonts amb aigua de xarxa), com per la baixa infiltració d’aigües pluvials al sòl per la pèrdua de coberta vegetal al bosc.  
La Secció de Salut pública estableix mesures d’inspecció i anàlisi de la qualitat de l’aigua d’una mostra de fonts  de parcs i jardins, que caldria estendre a les fonts ubicades en el medi natural.
Per tant cal redactar i aprovar un Pla d’inspecció i anàlisi d’aigua de les fonts que inclogui: 
• Cens i georeferenciació de les fonts.
• Inspecció.
• Recollida de mostres.
• Anàlisi i diagnòstic de la qualitat.
• Establiment de mesures correctores.
• Campanya de comunicació.
Caldrà comunicar/sol•licitar l’aprofitament d’aigua de les fonts en medi natural a l’ACA. 
</t>
  </si>
  <si>
    <t xml:space="preserve">Servei de Medi Ambient
Cap de Secció de Salut Pública 
</t>
  </si>
  <si>
    <t xml:space="preserve">Servei de Parcs i Jardins 
Consorci del Parc natural de la Serra de Collserola 
</t>
  </si>
  <si>
    <t>Sal 02 - Realitzar sessions d'informació a la ciutadania des de Protecció de la Salut sobre els impactes del canvi climàtic en la salut.</t>
  </si>
  <si>
    <t>Do briefings to citizens,from Health Protection for the impacts of climate change on health.</t>
  </si>
  <si>
    <t xml:space="preserve">La Secció de Salut Pública i la Secció de Qualitat i Planejament Ambiental han de dur a terme una campanya d’informació a la ciutadania sobre els impactes del canvi climàtic en la salut, amb la col•laboració de l’àmbit de premsa i comunicació.
Aquesta campanya ha d’incloure: 
• Precaucions sobre onades de calor
• Increment del nivell d’ozó troposfèric
• Increment de malalties respiratòries, al•lèrgies i afeccions cardíaques, problemes circulatoris, etc.
S’utilitzaran com a canals els Centres d’Atenció Primària’s, la web municipal, i els mitjans de comunicació locals. 
</t>
  </si>
  <si>
    <t xml:space="preserve">Agència de Salut Pública de Catalunya
Centre d’Atenció Primària de Sant Cugat
Hospital General de Catalunya
</t>
  </si>
  <si>
    <t>Sal 03 - Comunicar els tractaments fitosanitaris, obres, onades d’al·lèrgens i superacions del llindar d'ozó a la web municipal.</t>
  </si>
  <si>
    <t>Communicate phytosanitary treatment, brickworks , waves of allergens and threshold exceedances of ozone in the municipal website .</t>
  </si>
  <si>
    <t xml:space="preserve">Aquest Pla d’Adaptació del Canvi Climàtic estableix que com a conseqüència del increment de temperatures o de la major freqüència d’episodis de pluja caldrà preveure accions de tractaments fitosanitaris, fer front a les onades de calor, increment d’al.lèrgens, dur a terme obres d’acondicionament de les zones urbanes i forestals i que es superi el llindar d’ozó.
Els serveis i seccions municipals responsables de dur a termes aquestes accions, hauran de comunicar-les a la web municipal en compliment de la normativa de transparència i protecció de la salut pública. 
</t>
  </si>
  <si>
    <t xml:space="preserve">Servei de Parcs i Jardins
Servei de Manteniment Urbà
Servei de Mobilitat
Servei Planejament i Gestió urbanística
Servei d’Obres i Projectes
Agència de Salut Pública de Catalunya
Centre d’Atenció Primària de Sant Cugat
Hospital General de Catalunya
</t>
  </si>
  <si>
    <t>Inventariar les zones sensibles als riscos naturals i prioritzar accions de millora</t>
  </si>
  <si>
    <t>Inventory areas sensitive to natural hazards and prioritize improvement actions</t>
  </si>
  <si>
    <t>A partir de la informació disponible, tant de modelitzacions o anàlisis de risc com de l’experiència acumulada de fenòmens succeïts fins avui, és necessari disposar d’un inventari cartogràfic que permeti identificar les àrees més sensibles als diferents riscos naturals que es poden veure potenciats a partir de l’evolució prevista del canvi climàtic. Així, per tal de desenvolupar aquesta acció, es proposen les següents actuacions:
• Establir un Conveni de treball conjunt amb el Parc Agrari del Baix Llobregat i amb el Consorci per a la Protecció i Gestió dels Espais Naturals del Delta de Llobregat per a la delimitació d’aquestes àrees.
• Diagnosi de les àrees sensibles a partir de la documentació existent, dels registres històrics, i de l’experiència dels tècnics municipals, per tal de poder identificar les àrees sensibles a:
o Risc d’inundació
o Risc d’incendi
o Risc de danys derivats de forts vents o tempestes. 
• Delimitació cartogràfica d’aquestes àrees sensibles
• Jerarquització en funció dels danys potencials previsibles en cada zona sensible, prioritzant aquelles on siguin previsibles danys a les persones. 
• Definir i calendaritzar accions de millora que minimitzin la vulnerabilitat d’aquestes zones sensibles. En aquest sentit, caldrà impulsar la realització d’actuacions ja previstes: 
o Executar actuacions PPIF i actuacions plans ALFA  Redactar protocol ALFA
o Executar la millora de clavegueram
o Executar bases de laminació
o Millora de les infraestructures de desguàs de la plana deltaica</t>
  </si>
  <si>
    <t>Servei de Planificació</t>
  </si>
  <si>
    <t xml:space="preserve">Espai públic
Medi ambient
Protecció civil
Parc agrari del Baix Llobregat
Consorci per a la Protecció i Gestió dels Espais Naturals del Delta de Llobregat
Associació defensa forestal
ACA
AMB
</t>
  </si>
  <si>
    <t xml:space="preserve">Pla bàsic d’emergència 
Pla d’actuació municipal per incendis forestals
Pla de gestió forestal
</t>
  </si>
  <si>
    <t>Homologar tots els plans d'actuació municipals i integrar-los en el Document Únic de Protecció Civil Municipal (DUPROCIM)</t>
  </si>
  <si>
    <t>Approve all the municipal action plans and integrate them into the Unique Document of Municipal Civil Protection (DUPROCIM)</t>
  </si>
  <si>
    <t xml:space="preserve">Disposar de plans d’actuació municipals aprovats, homologats i actualitzats esdevé un element clau per tal de poder fer front als riscos naturals i tecnològics previsibles al municipi. En aquest sentit, es considera clau realitzar un procés d’aprovació i homologació dels Plans d’Actuació municipal de Viladecans. Aquests plans, un cop aprovats i homologats, podran refondre’s en el Document Únic de Protecció Civil Municipal (DUPROCIM) previst al Decret 155/2014, de 25 de novembre, pel qual s'aprova el contingut mínim per a l'elaboració i l'homologació dels plans de protecció civil municipals i s'estableix el procediment per a la seva tramitació conjunta. A més, ha d’estar en línia amb el Decret 30/2015, de 3 de març, pel qual s'aprova el catàleg d'activitats i centres obligats a adoptar mesures d'autoprotecció i es fixa el contingut d'aquestes mesures.
Caldrà, per tant:           
• Comprovar si es disposa dels següents Plans d’Actuació Municipal aprovats, homologats i suficientment actualitzats: 
o Pla d'Actuació Municipal per a incendis forestals (INFOCAT)
o Pla d’actuació per inundacions (INUNCAT)
o Pla d’actuació municipal per nevades (NEUCAT).
o Pla d’actuació municipal per emergències sísmiques (SISMCAT - Recomanat).
o Pla d’actuació municipal per emergències del sector químic  (PLASEQCAT)
o Pla d’emergència ozó (aprovat)
• Redactar els plans municipals que es prevegin a partir de nous Plans de Protecció Civil que s’estan redactant a nivell autonòmic: 
o Pla d’actuació municipal per a onades de calor i fred: pla que reguli els protocols d’actuació en episodis d’onades de calor i coordini les diferents àrees de l’Ajuntament relacionades. En aquest sentit, caldrà tenir en compte el protocol existent actualment al municipi en cas d’onada de calor i el CUEBS (Conveni amb la seguretat social per emergències socials) 
Aquest Pla pot tenir en compte mecanismes de solidaritat entre la gent jove  i col•lectius de suport (metges, farmacèutics, comerciants...) i les persones més vulnerables, per tal de crear un teixit de suport per controlar els col•lectius més vulnerables. 
o Pla d’actuació municipal per a episodis de ventades: Tenint en compte que és un element cada cop més present i causant de més danys, es considera necessari incloure aquest risc en els plans d’emergència municipals, per tal de coordinar els procediments d’actuació en cas d’avís d’episodis de forts vents, tenint en compte  la posterior recuperació d’aquestes zones.
• Aprovar aquests plans al Ple Municipal i sotmetre’ls a la seva homologació per part de la Direcció General de Protecció Civil. 
• Un cop es disposi de tots aquests plans aprovats i homologats, serà possible integrar-los en el Document Únic de Protecció Civil Municipal (DUPROCIM) previst al Decret 155/2014, de 25 de novembre, pel qual s'aprova el contingut mínim per a l'elaboració i l'homologació dels plans de protecció civil municipals i s'estableix el procediment per a la seva tramitació conjunta 
</t>
  </si>
  <si>
    <t xml:space="preserve">Protecció Civil </t>
  </si>
  <si>
    <t xml:space="preserve">Parc agrari del Baix Llobregat
Consorci per a la Protecció i Gestió dels Espais Naturals del Delta de Llobregat
Associació defensa forestal
Direcció General de Protecció Civil
</t>
  </si>
  <si>
    <t>Definir un catàleg de selecció d'espècies vegetals que tingui en compte aquelles amb més capacitat d'adaptació</t>
  </si>
  <si>
    <t>Define a catalog of plant species selection that takes into account those with the most adaptive capacity</t>
  </si>
  <si>
    <t xml:space="preserve">Aquesta acció haurà d’anar coordinada amb les accions D.1.4 “Continuar amb l’adaptació progressiva de la vegetació dels parcs i zones naturals de l’AMB a espècies amb un baix consum d’aigua i adaptades a les condicions climàtiques” i D.4.1. “Potenciar les espècies més resistents al foc i millor adaptades a les condicions climàtiques” del Pla d’Adaptació al Canvi Climàtic de l’Àrea Metropolitana de Barcelona.
A partir d’aquí, es podrà concretar en d’un catàleg d’espècies vegetals que tingui en compte diversos elements identificats com a riscos en el Pla d’Adaptació, i que tingui en compte les àrees de localització d’aquestes espècies. Per tant, es proposen les següents actuacions: 
• Identificar, en coordinació amb les mesures del Pla de l’AMB aquelles espècies amb un millor comportament en relació a l’adaptació al canvi climàtic 
• Diferenciar les àrees d’implantació d’aquestes espècies. 
o Especialment en zones en contacte amb masses forestals, espècies amb poca vulnerabilitat als incendis forestals. 
o  En general es recomana incloure espècies amb menor necessitat hídrica.,
o Tenir en compte el paràmetre d’espècies al•lergògenes  o amb menys incidència en les al•lèrgies
• Integrar aquesta informació en el Pla de Biodiversitat Urbana que s’està redactant. 
</t>
  </si>
  <si>
    <t>Espai públic</t>
  </si>
  <si>
    <t xml:space="preserve">Medi Ambient i Sostenibilitat
Planificació
Consorci per a la Protecció i Gestió dels Espais Naturals del Delta de Llobregat
</t>
  </si>
  <si>
    <t>Pla de Biodiversitat Urbana</t>
  </si>
  <si>
    <t xml:space="preserve"> Realitzar un inventari del verd urbà i preveure una introducció progressiva d'espècies amb major capacitat d'adaptació</t>
  </si>
  <si>
    <t>Make an inventory of urban green and foresee a progressive introduction of species with greater capacity for adaptation</t>
  </si>
  <si>
    <t xml:space="preserve">Aquesta acció haurà d’anar coordinada amb les accions D.1.3. “Elaborar una estratègia metropolitana dels espais verds i la biodiversitat urbana” I  D.1.4 “Continuar amb l’adaptació progressiva de la vegetació dels parcs i zones naturals de l’AMB a espècies amb un baix consum d’aigua i adaptades a les condicions climàtiques”  del Pla d’Adaptació al Canvi Climàtic de l’Àrea Metropolitana de Barcelona. 
En continuació amb l’acció anterior es proposa realitzar un inventari de les zones actuals (realitzada en el Pla de Biodiversitat Urbana) i identificar aquelles àrees en què es considera prioritari preveure un procés de substitució i/o introducció d’espècies amb una major capacitat d’adaptació. 
Així, a partir del catàleg definit en l’acció anterior i de la delimitació de zones potencials, es realitzarà una anàlisi d’aquells espais urbans en què seria necessari potenciar accions de substitució d’espècies atenent a criteris d’adaptació que poden ser: 
• Referents al consum d’aigua de reg i amb baix estrès tèrmic. 
• Paper com a reguladors tèrmics (ombra a l’estiu i deixar passar el sol a l’hivern). 
• Espècies amb baix comportament al•lergogen. 
• En zones en contacte amb zones forestals, especies amb baixa capacitat de combustió. </t>
  </si>
  <si>
    <t xml:space="preserve">Medi Ambient i Sostenibilitat
AMB (gestió de parcs)
</t>
  </si>
  <si>
    <t xml:space="preserve"> Establir un conveni específic per analitzar l'impacte sobre el CC sobre l'activitat agrícola en col·laboració amb el Parc Agrari i Agròpolis</t>
  </si>
  <si>
    <t>Establish a specific agreement to analyze the impact on the CC on agricultural activity in collaboration with the Agricultural and Agropolis Park</t>
  </si>
  <si>
    <t xml:space="preserve">Aquesta acció haurà d’anar coordinada amb les accions D.5.2 “Assessorament als agricultors de l’AMB per adaptar la producció a les condicions climàtiques” i  relacionar amb la J.1.10. “Beques universitàries relacionades amb el canvi climàtic” del Pla d’Adaptació al Canvi Climàtic de l’Àrea Metropolitana de Barcelona.
Així mateix, caldrà coordinar-la amb les següents mesures previstes a l’ESCACC: 
• Elaborar un mapa de vulnerabilitats de cultius i espècies animals d'interès productiu a Catalunya més susceptibles de patir els impactes climàtics previstos.
• Fomentar les investigacions de l’IRTA i d’altres centres de recerca i departaments universitaris a l'entorn de l’impacte de l’eficiència en l’ús de l’aigua sobre la productivitat dels cultius, siguin de reg o de secà
• Estudiar i posar en valor agronòmic espècies i/o varietats pròpies o forànies adaptades a les noves condicions ambientals d'acord amb treballs genètics i ecofisiològics
• Establiment d’un programa de treball amb el sector agrícola per tal de debatre'n la implantació i recomanacions sobre possibles mesures i propostes d’adaptació
Afavoriment de la implantació de l’agricultura de proximitat a través d’incentius fiscals per tal d’aconseguir una agricultura sostenible
El canvi climàtic implica unes afectacions directes sobre l’activitat agrícola derivada dels canvis en els règims de precipitació i temperatura, els quals deriven, a més, en un canvi en el cicle de les estacions que pot tenir incidència en el règim de cultius. Tenint en compte que al municipi de Viladecans es localitza una part del Parc Agrari del Baix Llobregat, es proposa la potenciació d’un conveni que tingui per objecte analitzar de forma directe l’impacte del canvi climàtic i permetre la implantació d’accions i experiències per a fer-hi front. Es proposen, per tant, les següents actuacions: 
•  Signatura d’un conveni entre l’Ajuntament de Viladecans (ampliable als altres municipis integrats al Parc Agrari, el Parc Agrari del Baix Llobregat, l’Àrea Metropolitana de Barcelona, els agricultors i la UPC (Agropolis) per tal de potenciar investigacions relacionades amb l’impacte del canvi climàtic sobre l’activitat agrícola (salinització de l’aqüífer, pèrdua de sòls, cicle de l’aigua, hotels d’insectes...)
• Generar taules de treball i obrir línies d’investigació en aquest camp
• Possibilitat de realitzar proves pilot en els terrenys del Parc Agrari. 
• Donar difusió del coneixement generat
</t>
  </si>
  <si>
    <t xml:space="preserve">Empreses i innovació </t>
  </si>
  <si>
    <t xml:space="preserve">Espai públic
UPC
AMB
Parc Agrari del Baix Llobregat (DIBA)
</t>
  </si>
  <si>
    <t xml:space="preserve"> Establir un conveni pel seguiment continu i integral de les zones humides existents al municipi</t>
  </si>
  <si>
    <t>Establish an agreement for continuous and comprehensive monitoring of the existing wetlands in the municipality</t>
  </si>
  <si>
    <t xml:space="preserve">Aquesta acció haurà d’anar coordinada amb les accions A.4.1. “Realitzar estudis específics i periòdics de l’afectació del canvi climàtic als trams metropolitans del rius Llobregat i Besòs i a l’EIN del Delta del Llobregat i adoptar les mesures necessàries per a afavorir la flora i la fauna més amenaçada” del Pla d’Adaptació al Canvi Climàtic de l’Àrea Metropolitana de Barcelona.
Així mateix, caldrà coordinar-la amb les següents mesures previstes a l’ESCACC: 
• Elaborar una llista d’espècies bioindicadores del canvi climàtic i establir programes de monitoratge per preveure accions d’adaptació al canvi climàtic
• Crear una xarxa d’observació dels efectes del canvi climàtic sobre la biodiversitat i el patrimoni natural, amb una especial atenció als espais naturals protegits
• Integrar els efectes del canvi climàtic en les mesures de planificació i de gestió dels espais naturals de Catalunya per garantir-hi la conservació de la biodiversitat
• Avaluar la vulnerabilitat en les diverses masses d’aigua continentals i costaneres a partir de la diagnosi del document d’impactes i pressions del pròxim Pla de gestió
• Elaborar un pla de seguiment a través d’una xarxa d’observatoris d’indicadors climàtics marins a tot el litoral català per conèixer les variables físiques, químiques i biològiques i la seva evolució.
Per tant, caldrà, en coordinació amb l’AMB i el Consorci del Delta del Llobregat establir els mecanismes per tal de fer un seguiment d’aquests espais amb l’objectiu de poder realitzar un monitoratge de la seva evolució i anticipar possibles accions a dur a terme. Seria necessari incloure actuacions encaminades a:
• Creació d’un cens (inventari d’espècies)
• Fer un mapa pel control i evolució de les zones humides
• Criteris de conservació dels ecosistemes característics d’aquest espai i de les seves fonts d’aportació d’aigua, per tal de garantir el manteniment de les seves fonts d’alimentació i la qualitat de les aigües. 
• Establiments de potenciació del coneixement de la zona i activació del seu paper com a element d’educació ambiental. 
</t>
  </si>
  <si>
    <t>Medi Ambient i Sostenibilitat</t>
  </si>
  <si>
    <t xml:space="preserve">AMB
Consorci del Delta del Llobregat
ACA
Generalitat de Catalunya
</t>
  </si>
  <si>
    <t xml:space="preserve">Realitzar actuacions específiques d'erradicació d'espècies exòtiques en els punts més sensibles </t>
  </si>
  <si>
    <t>Carry out specific actions to eradicate exotic species at the most sensitive points</t>
  </si>
  <si>
    <t xml:space="preserve">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Per tant, es proposa una actuació concreta que integri les següent actuacions: 
• Realització d’un inventari complet de les zones on es localitzen espècies exòtiques de caràcter invasor. Es poden consultat diversos documents existents, com pot ser la Guia “Les espècies exòtiques de Catalunya” 
• Realització d’un programa d’erradicació d’espècies que identifiqui les zones on actuar de forma prioritària tant en zona urbana com en zones naturals (sistema dunar, per exemple). 
• Executar l’erradicació d’aquestes espècies a partir dels mecanismes i tècniques que garanteixin la seva total eliminació i evitin la seva reproducció futura. Substitució d’espècies arbustives i arbòries plantades per d’altres espècies amb menor afectació al•lèrgica. Implicació dels pagesos en aquest procés a partir d’incentius per a la col•laboració en les tasques d’erradicació. 
• Realitzar un seguiment d’aquestes zones i de possibles noves àrees. 
</t>
  </si>
  <si>
    <t xml:space="preserve">Medi Ambient </t>
  </si>
  <si>
    <t xml:space="preserve">Espai Públic
Consorci del Delta del Llobregat
Parc Agrari del Baix Llobregat
</t>
  </si>
  <si>
    <t xml:space="preserve">Pla de Biodiversitat Urbana
Pla de Gestió Forestal Sostenible
</t>
  </si>
  <si>
    <t>Oferir els serveis logístics de suport en coordinació amb les mesures previstes en relació a les alteracions de la biodiversitat marina (algues, blooms..)</t>
  </si>
  <si>
    <t>Offer the logistic support services in coordination with the measures planned in relation to the alterations of marine biodiversity (algae, blooms ...)</t>
  </si>
  <si>
    <t xml:space="preserve">Aquesta acció haurà d’anar coordinada amb les accions C.3.1. “Augment de la dotació per a retirada de meduses de les platges.” del Pla d’Adaptació al Canvi Climàtic de l’Àrea Metropolitana de Barcelona. En aquest sentit, tenint en compte que la gestió de les platges entra dins del marc competencial de l’Àrea Metropolitana de Barcelona de forma conjunta amb l’Ajuntament, serà necessari que des de l’Ajuntament es posin al servei els mecanismes necessaris per tal de col•laborar en casos en que es produeixin alteracions rellevants en la biodiversitat marina, i s’originin episodis coneguts com a blooms d’algues o fenòmens similars (meduses, per exemple)
Així mateix, caldrà coordinar-la amb les següents mesures previstes a l’ESCACC: 
• Elaborar un pla de seguiment a través d’una xarxa d’observatoris d’indicadors climàtics marins a tot el litoral català per conèixer les variables físiques, químiques i biològiques i la seva evolució.
Aquest suport pot materialitzar-se de diverses formes: 
• Control i seguiment per part del servei de primers auxilis en cas de detecció d’episodis
• Avís a als responsables de gestió de les platges
• Facilitar els sistemes d’avís i informació als usuaris. 
Així mateix, caldrà vetllar per tal de que les espècies siguin enviades a l’ACA per a la seva anàlisi i control. 
</t>
  </si>
  <si>
    <t xml:space="preserve">AMB (Servei de Platges)
ACA
Salut Pública
</t>
  </si>
  <si>
    <t>Preveure mecanismes per reduir l'estiatge dels cursos fluvials i permetre el manteniment de la biodiversitat</t>
  </si>
  <si>
    <t>Provide mechanisms to reduce the stock of river courses and allow the maintenance of biodiversity</t>
  </si>
  <si>
    <t>Aquesta acció haurà d’anar coordinada amb les accions C.3.1. “Donar suport als municipis en el manteniment de torrents i rieres” del Pla d’Adaptació al Canvi Climàtic de l’Àrea Metropolitana de Barcelona. 
Així mateix, caldrà coordinar-la amb les següents mesures previstes a l’ESCACC: 
• Recuperar els boscos de ribera i de les zones humides associades.
S’ha de tenir en compte que existeix un Pla d’usos del sistema hídric del Parc Agrari, document que es considera hauria de preveure els mecanismes que permetin aprofitar l’aigua de retorn de l’EDAR per tal de mantenir un cabal en els cursos naturals i recs que permeti el manteniment de la biodiversitat associades als ecosistemes de ribera.
Es proposen doncs, les següents actuacions: 
• Definir de forma clara els interlocutors i responsables del cicle de l’aigua i especificar un programa de treball conjunt. 
• Implantar i desenvolupar el Pla d’usos del sistema hídric del Parc Agrari i definir un model de gestió de la zona deltaica. 
• Analitzar la possibilitat de reaprofitament de les aigües provinents de l’EDAR com a elements de manteniment del cabal dels cursos fluvials en èpoques de major sequera. 
• Realitzar tasques de manteniment de la infraestructura hidràulica</t>
  </si>
  <si>
    <t xml:space="preserve">Parc Agrari del Baix Llobregat
ACA
AMB
Planificació territorial
</t>
  </si>
  <si>
    <t>Realitzar acords amb els propietaris per a garantir el manteniment de les zones forestals i de les franges de protecció</t>
  </si>
  <si>
    <t>Make agreements with the owners to guarantee the maintenance of forest areas and protection areas</t>
  </si>
  <si>
    <t xml:space="preserve">Tenint en compte que en el marc del Pla de Gestió Forestal i en el Pla d’actuació municipal per incendis ja es preveuen aquestes franges de protecció i que el problema deriva del seu manteniment, es considera necessari actuar en la definició de procediments que permetin i facin viable el manteniment d’aquestes franges de protecció. 
Per tant, es proposen les següents actuacions: 
• Identificar les zones on és necessari l’establiment de franges de protecció. 
• Realitzar acords amb els propietaris per tal de dur a terme aquestes accions de manteniment, en les quals l’Ajuntament s’involucri en la realització d’aquestes tasques de manteniment. 
</t>
  </si>
  <si>
    <t xml:space="preserve">Propietaris forestals i acords de custòdia
Ajuntament
ADF
Diputació de Barcelona (franges protecció)
</t>
  </si>
  <si>
    <t xml:space="preserve">Pla d’actuació municipal per incendis
Pla de Gestió Forestal
Pla especial de protecció de l’àmbit forestal
</t>
  </si>
  <si>
    <t xml:space="preserve">Incorporar criteris d'adaptació al canvi climàtic en els plecs d'obra, tant d'edificació com d'urbanització
</t>
  </si>
  <si>
    <t>Incorporate criteria for adaptation to climate change in work plots, both building and urbanization</t>
  </si>
  <si>
    <t xml:space="preserve">Revisar els plecs corresponents a obres d’edificació i urbanització per a que incorporin criteris d’adaptació al canvi climàtic, tals com: 
• Mesures orientades a una millor gestió del cicle de l’aigua a partir del màxim aprofitament de l’aigua de pluja, criteris d’eficiència en el consum o aprofitaments les espais verds. 
• Definició de processos de construcció i selecció de materials que tinguin en compte el comportament tèrmic de l’espai públic i dels elements constructius dels edificis. Integrar i tenir en compte el comportament bioclimàtic dels edificis i de l’espai públic.             
• Integrar els elements verds en els processos d’edificació i urbanització com a elements actius en la millora de l’eficiència energètica i de consum d’aigua de l’espai públic i de l’edificació. Tenir en compte els catàlegs de selecció d’espècies. 
• Incloure criteris per a fer front als riscos potencials que es poden incrementar com a conseqüència de l’evolució del canvi climàtic. 
• Potenciar al màxim l’eficiència energètica, a partir de l’autosuficiència i la implantació d’energies renovables. 
En la seva redacció es proposa realitzar un procés en què participin els tècnics de les diverses àrees de l’Ajuntament que poden estar relacionades amb aquesta acció. 
Caldrà coordinar-la amb les següents mesures previstes a l’ESCACC: 
• En l’urbanisme, principalment de ciutats, incorporació de totes les mesures preventives (zones verdes, zones blaves, arbres, zones amb tendals,...) per poder reduir al mínim l’efecte d’illa de calor urbana
• Col•laboració en la incorporació de criteris bioclimàtics i d’eficiència per tal de disminuir l’efecte d’illa de calor i les necessitats de climatització, en l’urbanisme de ciutats i pobles
</t>
  </si>
  <si>
    <t xml:space="preserve">Planificació territorial </t>
  </si>
  <si>
    <t xml:space="preserve">Medi Ambient
Espai Públic
Obres
</t>
  </si>
  <si>
    <t xml:space="preserve">Pla de Biodiversitat Urbana </t>
  </si>
  <si>
    <t xml:space="preserve"> Fer un estudi de l'efecte illa de calor al municipi</t>
  </si>
  <si>
    <t>Make a study of the island's heat effect in the municipality</t>
  </si>
  <si>
    <t xml:space="preserve">Aquesta acció haurà d’anar coordinada amb les accions J.1.2. “Estudi de l’efecte d’illa de calor al territori metropolità” del Pla d’Adaptació al Canvi Climàtic de l’Àrea Metropolitana de Barcelona. 
En coordinació amb aquesta acció que ja es preveu en el Pla d’Adaptació de l’AMB, caldrà realitzar un estudi específic pel municipi de Viladecans en que s’identifiquin les àrees municipals més afectades per l’efecte illa de calor. 
Per tant, a partir de la metodologia que es realitzi des de l’AMB, es podrà definir l’estudi de confort climàtic d’alguns carrers i preveure mesures per a la millora del seu comportament tèrmic. Aquest estudi ens permetrà identificar si és un element rellevant al municipi i acotar-ho a les zones més exposades i concretar les zones d’actuació de les següents accions que es proposen en el present Pla d’Adaptació municipal. 
</t>
  </si>
  <si>
    <t xml:space="preserve">Medi Ambient i Sostenibilitat </t>
  </si>
  <si>
    <t xml:space="preserve">Espai Públic
Planificació
</t>
  </si>
  <si>
    <t>Realitzar una anàlisi d'aprofitament del verd com a element de millora del comfort climàtic</t>
  </si>
  <si>
    <t>Perform an analysis of the use of green as an element of improvement of climate comfort</t>
  </si>
  <si>
    <t xml:space="preserve">Aquesta acció haurà d’anar coordinada amb l’ accions J.1.3. “Estudi de valoració del verd urbà del territori metropolità” del Pla d’Adaptació al Canvi Climàtic de l’Àrea Metropolitana de Barcelona. 
Així mateix, caldrà coordinar-la amb les següents mesures previstes a l’ESCACC: 
• Impuls dels dissenys constructius verds en les cobertes dels edificis, jardins i horts urbans
A partir del que es determini en aquestes accions previstes en plans d’ordre superior, caldrà identificar a nivell municipal aquelles àrees o actuacions que permetin potenciar el verd com a element de millora del confort climàtic a nivell d’edificis i a nivell urbà. 
Caldrà per tant, preveure les següents actuacions: 
• Identificació de les zones amb més potencial per tal de valoritzar el verd com a element de millora del confort i de millora del rendiment energètic: Prioritzar en edificis públics i municipals
• Realització de proves pilot que estimulin l’aparició de nous projectes
• Previsió de beneficis fiscals a promocions privades que integrin el verd com a element de millora del confort climàtic i com a element de millora del rendiment energètic. Incentivació en cobertes comunitàries. 
</t>
  </si>
  <si>
    <t>PAES</t>
  </si>
  <si>
    <t xml:space="preserve"> Elaborar un inventari de les infraestructures sensibles als episodis de riscos</t>
  </si>
  <si>
    <t>Prepare an inventory of infrastructure sensitive to risk episodes</t>
  </si>
  <si>
    <t xml:space="preserve">Aquesta acció haurà d’anar coordinada amb les accions B.4.1. “Adequar els processos i les instal•lacions de les EDAR a les condicions meteorològiques previstes (augment de temperatura, augment períodes de sequera, etc.)”, G.2.4 “Identificar els edificis i infraestructures propietat de l’AMB més vulnerables i
impulsar la seva reforma amb criteris d’adaptació al canvi climàtic” i J.1.7 “Estudi sobre la vulnerabilitat de les infraestructures energètiques de l’àrea metropolitana de Barcelona enfront al canvi climàtic” del Pla d’Adaptació al Canvi Climàtic de l’Àrea Metropolitana de Barcelona. 
Així mateix, caldrà coordinar-la amb les següents mesures previstes a l’ESCACC: 
• Definició de programes d’actuacions territorials específics davant els possibles talls de subministrament, per tal de garantir un servei mínim als serveis de primera necessitat tal i com el Pla de contingències del PECAC considera quan parla de fenòmens naturals
• Adaptació tècnica preventiva de les xarxes de distribució i transport d’energia davant els impactes previstos i canvis en la normativa reguladora davant situacions derivades del canvi climàtic
Així, fruït d’aquestes anàlisis que es realitzin en el marc d’aquests plans caldrà dur a terme les següents actuacions: 
• Realitzar un inventari de les infraestructures existents al municipi, i, en la mesura del possible, disposar d’informació cartogràfica relacionada
• Complementar aquest inventari amb infraestructures (energètiques, d’aigua, gas, telecomunicacions) de caire local que permetin completar l’inventari. 
• En cas de que es localitzin infraestructures sensibles, instar als organismes responsables a impulsar les corresponents mesures de prevenció. 
• Preveure mecanismes de prevenció envers la població en cas de que es donin condicions que facin previsibles fenòmens extrems que puguin danyar aquestes infraestructures. 
</t>
  </si>
  <si>
    <t xml:space="preserve">Planificació + Espai Públic </t>
  </si>
  <si>
    <t xml:space="preserve">AMB
Empreses subministradores
Protecció Civil
</t>
  </si>
  <si>
    <t>Impulsar un Pla director d'autosuficiència energètica</t>
  </si>
  <si>
    <t>Promote a Master Plan for energy self-sufficiency</t>
  </si>
  <si>
    <t xml:space="preserve">Aquesta acció haurà d’anar coordinada amb les accions G.2.5. “Pla d’autosuficiència energètica de l’AMB” i G.2.9 “Estratègia d'implantació massiva d'autoconsum renovable” del Pla d’Adaptació al Canvi Climàtic de l’Àrea Metropolitana de Barcelona. 
Així mateix, caldrà coordinar-la amb les següents mesures previstes a l’ESCACC: 
• Millora en l’eficiència de l’ús de l’aigua (inclosa la reducció de pèrdues en les xarxes) i aprofundiment en la combinació de solucions d’obtenció de recurs tal i com planteja el Pla de gestió del districte de conca fluvial de Catalunya
Pel desenvolupant d’aquesta acció cal tenir en compte actuacions que ja s’estan duent a terme al municipi: 
• Auditories energètiques per empreses
• Actuacions de responsabilitat social empresarial
• Prova pilot d’un mapa d’energia
• Estudi rehabilitació “El Garrofer”
• Auditories energètiques equipaments (24)
• Estudi del polígon centre
Un cop realitzada aquesta anàlisi de la informació que ja es disposa, es podrien desenvolupar les accions (en coordinació amb l’AMB) per tal de redactar el Pla d’Autosuficiència Energètica del municipi de Viladecans, amb les següents actuacions:
• Realitzar un inventari complet de demanda i consum per tal d’identificar els grans consumidors d’energia. 
• A partir d’aquí cal definir uns escenaris per a diferents espais: grans edificis, illes urbanes i a nivell d’habitatges. 
• Incentius a l’aplicació de sistemes d’autogeneració d’energia a partir del foment d’iniciatives per l’autoconsum (tot i les limitacions legals existents actualment).
• Analitzar les implicacions amb la legislació vigent
• Buscar fonts de finançament a nivell europeu. 
• Treballar de forma conjunta amb els grans consumidors
• Difusió dels sistemes de comercialització d’energia a partir de les cooperatives de consumidors existents actualment, que garanteixen que l’origen de l’energia prové de fonts renovables:
o Acords per al subministrament a partir d’aquests serveis dels equipaments municipals
o Actuacions de difusió i foment entre les indústries i empreses de serveis
o Implantar bonificacions als ciutadans que optin per aquestes tecnologies 
• Realitzar campanyes de difusió i pedagogia a la població
</t>
  </si>
  <si>
    <t>Planificació i Medi Ambient i Sostenibilitat</t>
  </si>
  <si>
    <t xml:space="preserve">Empresa
AMB
Empreses subministradores
</t>
  </si>
  <si>
    <t xml:space="preserve"> Realitzar un seguiment de la suficiència dels recursos disponibles pel que fa a l'abastament d'aigua</t>
  </si>
  <si>
    <t>Monitor the sufficiency of the available resources in terms of water supply</t>
  </si>
  <si>
    <t xml:space="preserve">Aquesta acció haurà d’anar coordinada amb les accions B.2.1. “Elaborar el Pla Director d’Aprofitament de Recursos Hídrics Alternatius de l’AMB” i J.1.5 “Estudi dels efectes del canvi climàtic sobre els recursos hídrics a l’àrea metropolitana de Barcelona” del Pla d’Adaptació al Canvi Climàtic de l’Àrea Metropolitana de Barcelona. 
Així mateix, caldrà coordinar-la amb les següents mesures previstes a l’ESCACC: 
• Millora en l’eficiència de l’ús de l’aigua (inclosa la reducció de pèrdues en les xarxes) i aprofundiment en la combinació de solucions d’obtenció de recurs tal i com planteja el Pla de gestió del districte de conca fluvial de Catalunya
Per tant, en coordinació amb aquestes accions, i tenint en compte que  actualment el recurs aigua no és un element sensible al terme municipal de Viladecans, caldrà realitzar una tasca de seguiment i actualització de la suficiència del recurs, amb l’objectiu de poder determinar la necessitat de preveure accions futures o implementar mesures de prevenció. Així, de forma preventiva es poden treballar actuacions encaminades a: 
• Caracterització i quantificació dels recursos disponibles
• Realitzar un Pla d’Usos d’aigua potable
• Estendre la xarxa d’aigua no potable
• Incentivar tècniques de reg agrícola sostenible
• Seguir incentivant el consum responsable
• Analitzar el moment en que no sigui suficient l’aigua de l’aqüífer en tant que seran necessàries fonts de subministrament alternatives. 
</t>
  </si>
  <si>
    <t xml:space="preserve">Unitat d’infraestructures. Gestió i manteniment de l’espai públic.  </t>
  </si>
  <si>
    <t xml:space="preserve">AGBAR
AMB
Parc Agrari del Baix Llobregat
Planificació
</t>
  </si>
  <si>
    <t>Realitzar un seguiment de l'aplicació de les mesures previstes en el PMU i de les relatives al Pla d'Actuació per a la Millora de la Qualitat de l'Aire</t>
  </si>
  <si>
    <t>Monitor the implementation of the measures envisaged in the UWP and those related to the Plan for Action for the Improvement of Air Quality</t>
  </si>
  <si>
    <t xml:space="preserve">En tant que el municipi de Viladecans queda integrat dins de l’àmbit d’afectació del Pla d’actuació per a la millora de la qualitat de l’aire, serà necessari realitzar un seguiment i control de l’aplicació que en aquest document es marquen per als ens locals. 
Per tant, caldrà analitzar la manera en què les mesures es poden implementar al municipi. En tant que moltes de les mesures es refereixen a la gestió de la mobilitat, caldrà analitzar les sinergies entre aquestes mesures i les actuacions previstes al Pla de Mobilitat Urbana. 
Aquestes mesures són les següents: 
EL01. Reordenació dels diversos usos de la via pública
EL02. Millora del transport públic en col•laboració amb l’ATM
EL03. Foment de modes de transport no motoritzats
EL04. Distintiu ecològic en col•laboració amb Departament de Territori i Sostenibilitat
EL05. Compra o concessió verda per vehicles que operen pels ajuntaments (propis o concessions)
EL06. Foment del car-sharing i el cotxe compartit
EL07. Promoció de l’ús de motos i bicicletes elèctriques urbanes
EL08. Operacions de manteniment i millora de la xarxa viària
EL09. Evolució de la mobilitat municipal
EL10. Zones de càrrega i descàrrega prioritàries
EL11. Regulació dels horaris de distribució de mercaderies
EL12. Descontaminació de l'aire mitjançant sistemes de construcció fotocatalítics
EL13. Jerarquització viària dels municipis
EL14. Creació de Zones Urbanes d’Atmosfera Protegida (ZUAP)
EL15. Regulació semafòrica amb priorització del transport públic
EL16. Increment del número de parades de taxi per evitar la circulació en buit
EL17. Promoció del canvi de combustible en la flota del taxi
EL18. Increment dels punts de recàrrega elèctrica de vehicles i motos
EL19. Inspecció de les emissions de l’obra pública
EL20. Adequació de les serres radials en el tall de peces a l’exterior
EL21. Millorar la recollida de runes i residus de la construcció
EL22. Ambientalitzar les obres i la maquinaria
EL23. Regulació de la climatització en comerços i serveis municipals
EL24. Seguiment de la indústria, combustió i cogeneració a nivell local
EL25. Informació a la població en mitjans de comunicació locals
EL26. Missatges ambientals a les PIV (pantalles d'informació variable)
EL27. Informació de la qualitat de l’aire a les webs municipals
EL28. Participació local en la difusió de campanyes de conscienciació de la contaminació de ciutat
EL29. Promoció local de la conducció eficient en col•laboració amb les autoescoles locals
L30. Establiment de mesures que donin exemple  de reducció de les emissions de contaminants de ciutat per part dels ajuntaments
EL31. Promoció camins escolars
EL32. Incorporar a les campanyes d’educació viària conceptes de contaminants de ciutat
</t>
  </si>
  <si>
    <t xml:space="preserve">Mobilitat  </t>
  </si>
  <si>
    <t xml:space="preserve">Medi Ambient i Sostenibilitat
Planificació
Salut
</t>
  </si>
  <si>
    <t xml:space="preserve">Pla de Mobilitat Urbana (aprovat inicialment des de juny 2014)
Estratègies per un Viladecans Sostenible
</t>
  </si>
  <si>
    <t xml:space="preserve"> Incrementar els sistemes de protecció d'olors en orígen</t>
  </si>
  <si>
    <t>Increase odor protection systems in origin</t>
  </si>
  <si>
    <t xml:space="preserve">Aquesta acció haurà d’anar coordinada amb l’acció E.1.2. “Mesures de minimització de les olors a les instal•lacions metropolitanes de tractament de residus” del Pla d’Adaptació al Canvi Climàtic de l’Àrea Metropolitana de Barcelona. 
Així mateix, caldrà coordinar-la amb les actuacions previstes per part del l’organismes responsable de la gestió de l’EDAR.  
Tot i que la implantació d’aquests sistemes de protecció en origen serà competència dels organismes responsables de la gestió del Centre de Transferència de Residus i de l’EDAR, des de l’Ajuntament es poden realitzar actuacions complementàries com: 
• Realitzar un control i seguiment tècnic
• Impulsar accions per exigir que es transposin les normatives europees en matèria d’olors
• Redacció d’una ordenança municipal d’olors que actuï com a element regulador. 
• Possibles protocols de confinament en cas d’episodis de certa rellevància. 
</t>
  </si>
  <si>
    <t xml:space="preserve">Planificació
EDAR
AMB (Planta de Transferència)
ACA
</t>
  </si>
  <si>
    <t>Estratègies per un Viladecans Sostenible</t>
  </si>
  <si>
    <t>Establir un protocol d'actuació per a incrementar la freqüència de la recollida de residus en èpoques de més calor</t>
  </si>
  <si>
    <t>Establish a protocol of action to increase the frequency of waste collection during periods of more heat</t>
  </si>
  <si>
    <t xml:space="preserve">Aquesta acció haurà d’anar coordinada amb l’acció E.1.1. “Minimitzar olors i prevenir la fermentació anticipada degut a les freqüències de recollida de la FORM” del Pla d’Adaptació al Canvi Climàtic de l’Àrea Metropolitana de Barcelona. 
Complementàriament, es poden dur a terme les següents actuacions: 
• Implementació de la previsió de canvi en els contenidors d’orgànica per un model més hermètic (ja previst)
• Sistemes de recordatori dels dies i horaris de recollida d’aquest tipus de residus, per tal de que la població s’ajusti a aquests horaris
• Campanyes de conscienciació respecte la recollida selectiva
• Manteniment de l’increment de la neteja dels contenidors als mesos d’estiu
</t>
  </si>
  <si>
    <t>Espai Públic</t>
  </si>
  <si>
    <t xml:space="preserve">Concessionària de recollida de residus
AMB
</t>
  </si>
  <si>
    <t>Elaborar un protocol al seguiment de l'ús de les platges al llarg de l'any</t>
  </si>
  <si>
    <t>Prepare a protocol for monitoring the use of beaches throughout the year</t>
  </si>
  <si>
    <t>Aquesta acció haurà d’anar coordinada amb l’acció I.1.1. “Adaptació dels serveis de l’AMB amb més impacte sobre el turisme (platges, transport públic, etc.) a les noves demandes estacionals” i J.1.4 “Estudi dels efectes del canvi climàtic al litoral de l’àrea metropolitana de Barcelona” del Pla d’Adaptació al Canvi Climàtic de l’Àrea Metropolitana de Barcelona. 
Així, en tant que la gestió de les platges és competència de l’AMB, des de l’Ajuntament es poden preveure actuacions complementàries, com: 
• Millorar les condicions d’accessibilitat i aparcament en cas que sigui necessari
• Modificar la dotació de recursos en cas d’increment d’afluència
• Millorar les instal•lacions
• Incrementar els serveis de vigilància</t>
  </si>
  <si>
    <t xml:space="preserve">Policia local
Protecció civil
AMB
Planificació territorial
Sanitat
</t>
  </si>
  <si>
    <t>Preveure un pla de contingència pels períodes de sequera</t>
  </si>
  <si>
    <t>Prevent a contingency plan for periods of drought</t>
  </si>
  <si>
    <t xml:space="preserve">En tant que el municipi presenta un bon comportament pel que fa als episodis de sequera i disposa ja d’eines per a fer-hi front (reaprofitament de l’aigua de l’EDAR, projecte de dessalinitzadora, o aplicació del Decret de Sequera) es considera necessari donar seguiment a aquestes mesures, tot i que es recomana la realització d’un pla de contingència per fer front a un possible episodi important de sequera. 
Aquest Pla hauria de fer-se extensiu a empreses i grans consumidors d’aigua, per tal de que coneguin les actuacions a realitzar en cas de que es produeixi un període de sequera important que pugui comportar restriccions en el subministrament d’aigua. 
</t>
  </si>
  <si>
    <t xml:space="preserve">Espai Públic </t>
  </si>
  <si>
    <t xml:space="preserve">AMB
ACA
AGBAR
</t>
  </si>
  <si>
    <t>Realitzar actuacions de millora en els punts més exposats al risc d'inundació</t>
  </si>
  <si>
    <t>Perform actions to improve the points most exposed to flood risk</t>
  </si>
  <si>
    <t xml:space="preserve">A banda de les actuacions que ja es porten a terme al municipi (basses de laminació, xarxa separativa, Pla director de clavegueram, i contracte de manteniment de la xarxa de clavegueram), caldrà preveure les accions concretes per a donar solució als punts sensibles en relació a la inundació que s’identifiquin en el marc de l’acció GEN-01 “Inventariar les zones sensibles als riscos naturals” del present PACC.
Un cop es disposi d’aquesta identificació caldrà calendaritzar les accions de millora, designant els organismes responsables i prioritzant la resolució d’aquells punts que puguin implicar riscos per a béns personals. 
En aquest sentit, caldrà executar les basses de laminació que encara resten pendents al municipi i tractar de forma específica els episodis d’inundació a la zona agrícola i a la zona del Delta, en col•laboració amb els òrgans gestors d’aquests espais. 
Així mateix, caldrà implementar la reposició de la xarxa, en tant que presenta trams de força antiguitat. 
</t>
  </si>
  <si>
    <t>Unitat d’infraestructures (Espai Públic)</t>
  </si>
  <si>
    <t xml:space="preserve">AMB
ACA (per zona no urbana)
Parc Agrari del Baix Llobregat (DIBA)
Consorci del Delta del Llobregat
Planificació
</t>
  </si>
  <si>
    <t xml:space="preserve">Pla director clavegueram (aprovat)
Nous projectes d’urbanitzacio
</t>
  </si>
  <si>
    <t>Fomentar la permeabilitat de l'espai públic i els edificis i implementar sistemes urbans de drenatge sostenible</t>
  </si>
  <si>
    <t>Promote the permeability of public space and buildings and implement sustainable urban drainage systems</t>
  </si>
  <si>
    <t xml:space="preserve">En els procediments d’urbanització s’ha tendit a impermeabilitzar gran part de la superfície urbana de les nostres ciutats, element que suposa un increment dels règims d’escorrentia superficial i en conseqüència de la possibilitat d’acumulació d’aigua. 
Així, es proposa la realització de les següents actuacions encaminades a augmentar la permeabilitat de la superfície urbanitzada, fent-les compatibles amb actuacions ja realitzades (basses de laminació, xarxa separativa..): 
• Identificació d’aquelles àrees on es detectin majors problemàtiques derivades de la poca permeabilitat del terreny. 
• Confeccionar catàleg de solucions constructives a implementar (paviments mixts, etc.). Guia de recursos. Quantificar el % d’espais permeables, en funció de si és carrer urbà, plaça, jardí, etc.
• Es recomana que a tota actuació de rehabilitació urbana es minimitzi la impermeabilització com a criteri en el seu disseny. Es recomana que les actuacions de rehabilitació de l’espai urbà mínimament rellevants comptin amb factors d’impermeabilització aproximatss a 0,35
• Pel que fa a les edificacions, es proposa que en els edificis públics s’adoptin solucions per incrementar aquest factor en funció de la seva funcionalitat i factibilitat econòmica. En edificació la principal mesura està relacionada amb potenciar els sostres i façanes verdes que facilitin l’absorció hídrica i sistemes de recollida de l’aigua de la puja per a usos domèstics
• En el disseny de les zones verdes del municipi s’integraran criteris d’aprofitament de les aigües pluvials pel manteniment de la pròpia zona verda. Aquesta utilització de sistemes urbans de drenatge sostenible pot fer-se extensible a operacions d’urbanització de nova vialitat i reurbanitzacions rellevants. 
• Per a la pavimentació de carrers no destinats a circulació principal de vehicles es recomana la utilització de paviments porosos que permetin l’infiltració de l’aigua. 
</t>
  </si>
  <si>
    <t xml:space="preserve">Planificació  </t>
  </si>
  <si>
    <t xml:space="preserve">Medi ambient
Espai públic
</t>
  </si>
  <si>
    <t>Pla director de clavegueram</t>
  </si>
  <si>
    <t>Implementar mesures de millora del sobreeixidor EDAR en els episodis punta</t>
  </si>
  <si>
    <t>Implement measures to improve the EDAR spillage in the tip episodes</t>
  </si>
  <si>
    <t xml:space="preserve">Aquesta acció haurà d’anar coordinada amb l’acció B.4.1. “Adequar els processos i les instal•lacions de les EDAR a les condicions meteorològiques previstes” del Pla d’Adaptació al Canvi Climàtic de l’Àrea Metropolitana de Barcelona.
En tant que esdevé una problemàtica d’abast supramunicipal (en tant que gran part prové dels augments dels cabals a Viladecans, però especialment a Gavà) es creu necessari que s’abordi la problemàtica des del nivell supramunicipal, en aquest cas des de  l’Àrea Metropolitana de Barcelona.  Es considera necessari realitzar un estudi específic per tal de valorar i  quantificar de forma real el problema, i a partir d’aquí analitzar l’abast de les possibles solucions.  
Complementàriament, des de l’Ajuntament de Viladecans es poden realitzar actuacions complementàries, com: 
• Mesures per reduir el cabal d’entrada, especialment en les èpoques de major pluja. 
Augmentar la xarxa separativa i implementació dels sistemes urbans de drenatge sostenible. 
</t>
  </si>
  <si>
    <t xml:space="preserve">AMB </t>
  </si>
  <si>
    <t xml:space="preserve">Planificació
Medi Ambient
Espai Públic
Consorci d’Espais Naturals del Delta
</t>
  </si>
  <si>
    <t xml:space="preserve"> Implementar un sistema de seguiment i avaluació dels danys derivats dels temporals marítims i de la possible crescuda del nivell del mar</t>
  </si>
  <si>
    <t>Implement a system for monitoring and evaluating damages derived from maritime storms and the possible increase in sea level</t>
  </si>
  <si>
    <t xml:space="preserve">Aquesta acció haurà d’anar coordinada amb les accions C.1.1. “Definir els criteris generals d’ordenació de cada tram de platja i de tot el front litoral metropolità, promovent i impulsant plans de millora i ordenació que també contemplin la incidència de temporals marítims i altres factors derivats dels efectes del canvi climàtic sobre aquest espai afectat” i C.1.2. “Ampliar el programa de regeneració de dunes per a disminuir la pèrdua de sorra provocada per temporals i vent” del Pla d’Adaptació al Canvi Climàtic de l’Àrea Metropolitana de Barcelona.
Tot i que l’àmbit del litoral es troba principalment gestionat per l’AMB, es considera necessari que des de l’Ajuntament es realitzin tasques de suport en coordinació amb les accions previstes pel pla de l’AMB. 
Per tant, l’Ajuntament haurà de prestar els recursos logístics i d’avís a la població necessari en cas d’episodis de temporal marítim, com poden ser la regulació d’accés a l’espai o la senyalització d’espais amb major risc.  
Pel que fa a l’augment del nivell del mar, es tracta d’un element a seguir en el marc dels plans d’adaptació d’una escala superior, en tant que repercuteixen en dinàmiques allunyades de l’abast municipal. 
</t>
  </si>
  <si>
    <t>Ministeri</t>
  </si>
  <si>
    <t xml:space="preserve">Continuació de les accions municipals de lluita contra la pobresa energètica
</t>
  </si>
  <si>
    <t>Continuation of municipal actions to combat energy poverty</t>
  </si>
  <si>
    <t>Actualment, el municipi ja porta a terme una actuació important relativa a pal•liar les conseqüències de la pobresa energètica, amb actuacions com: 
• Visita d’ assessorament a les llars
• Actuacions de responsabilitat social empresarial
• Tramitació de descomptes i informació sobre la reducció de despeses
• Pagament de factures
• Defensa davant els talls de subministrament
• Reparacions puntuals
• Mapa energia
Per tal de donar continuïtat a aquesta política, es creu necessari potenciar les següents actuacions: 
• Impulsar creació oficina energia que permeti sistematitzar i recollir informació
• Vincular altres sectors: professionals, RSC, ciutadans 
• Millora dels protocols
• Implicar a les polítiques  d’habitatge
• Millorar els canals de coneixement real de la realitat de les llars</t>
  </si>
  <si>
    <t>Medi ambient i Sostenibilitat</t>
  </si>
  <si>
    <t xml:space="preserve">Serveis socials
AMB
</t>
  </si>
  <si>
    <t>PLIS (Pla Local d’Inserció Social)</t>
  </si>
  <si>
    <t>Realitzar campanyes encaminades a la reducció del malbaratament alimentari</t>
  </si>
  <si>
    <t>Carry out campaigns to reduce food waste</t>
  </si>
  <si>
    <t>A banda de millorar els sistemes de recollida de la fracció orgànica, un element de reducció d’aquesta fracció i que a banda implica molts altres beneficis des del punt de vista ambiental i social, és implementar un programa per tal de reduir el malbaratament alimentari. 
Així, es proposa la realització de les següents actuacions: 
• Identificar la localització de grans superfícies d’ alimentació
• Identificar punts consumidors finals del menjar: escoles, restauració, forns...
• Identificar hàbits domiciliaris
• Implicar al mercat municipal
• Organitzar un circuit de reaprofitament alimentari
• Organitzar tallers a les AA.VV per tal de conscienciar a la població</t>
  </si>
  <si>
    <t xml:space="preserve">Grans superfícies comercials i punts de consum (escoles, restauració...)
Mercat municipal
AA.VV.
Serveis socials
</t>
  </si>
  <si>
    <t xml:space="preserve">Pla de foment de recollida de la matèria orgànica (no aprovat)
Pla de Gestió de Residus
Pla de recollida de matèria orgànica  (Pla no aprovat però realitzat)
Previsió de fer pla prevenció residus (depèn del suport de la Generalitat)
</t>
  </si>
  <si>
    <t>Establir un sistema d'avís via web, xarxes socials o senyalització dinàmica amb informació epidemiològca</t>
  </si>
  <si>
    <t xml:space="preserve">En tant que es preveu una possible major afectació dels episodis d’al•lèrgies i es disposa dels canals d’obtenció d’informació de l’afectació sobre la població i dels corresponents sistemes d’avís per part de la Generalitat de Catalunya es proposa millorar els canals de difusió d’aquests avisos, per tal de poder prevenir a la població afectada. El mateix sistema s’aprofitarà per a informar de forma àmplia sobre episodis aleatoris que provoquen impactes sanitaris i també plagues que puguin estar afectant diferents parts de la ciutat. Els mateixos canals serviran per a totes les informacions d’aquest tipus.
Aquests avisos es poden vehicular a partir dels següents canals: 
• Missatges a les xarxes socials de que disposi el municipi
• Avisos a la pàgina web
• Sistemes d’avisos en equipaments municipals
• Sistemes d’avisos en panells d’informació dinàmica de la ciutat o del transport públic.
Prèviament, es considera necessari realitzar una tasca prèvia amb les següents actuacions: 
• Identificació dels riscos sobre els quals es vol informar
• Establir els protocols d’actuació i els responsables d’activar aquests avisos. </t>
  </si>
  <si>
    <t>Salut Pública</t>
  </si>
  <si>
    <t xml:space="preserve">Comunicació
Fundació Ciutat de Viladecans (monitors)
Espai públic
Servei de Control del Mosquit (SCM)
</t>
  </si>
  <si>
    <t>Establir un protocol d'actuació en cas de detecció de plagues i campanyes per a la seva prevenció</t>
  </si>
  <si>
    <t>Establish a protocol of action in case of detection of pests and campaigns for its prevention</t>
  </si>
  <si>
    <t xml:space="preserve">Aquesta acció haurà d’anar coordinada amb l’acció D.2.1. “Augment de la dotació i inclusió als protocols de manteniment d’actuacions per una ràpida detecció de plagues i espècies invasores” 
Així mateix, caldrà coordinar-se amb actuacions de l’ESCACC:
• Fer campanyes de vigilància i control de les malalties transmeses per vectors. Control i seguiment de plagues
Així, caldrà per una banda disposar de mecanismes de prevenció  d’acord amb els criteris desenvolupats en el marc dels plans de caire supramunicipal. Es proposa per tant, realitzar a nivell municipal les següents actuacions:
• Disposar d’un calendari d’afectació de les diferents plagues identificades
• Disposar dels canals de comunicació amb altres administracions per tal de poder obtenir informació sobre possibles noves plagues.
A banda d’aquesta actuació preventiva, caldrà adoptar els protocols d’actuació que es defineixin a nivell metropolità en cas de detecció d’una plaga. En aquest sentit, aquests protocols caldrà ajustar-los a la realitat municipal a partir de:
• Partir d’una visió ecosistèmica de la ciutat
• Detallar les actuacions a dur a terme i designar de forma clara els responsables de dur-les a terme. 
• Establir els mecanismes necessaris per a la comunicació a la població i a les activitats. 
• Realitzar un seguiment en cas de detecció d’una plaga per implementar millores futures. 
</t>
  </si>
  <si>
    <t>Salut i Medi Ambient</t>
  </si>
  <si>
    <t xml:space="preserve">Comunicació
Espai públic
Servei de Control de Mosquits (SCM)
</t>
  </si>
  <si>
    <t>Revisar i actualitzar (si és necessari) els plans d'actuació per onada de calor i per onade de fred disponibles actualment</t>
  </si>
  <si>
    <t>Check and update (if necessary) the action plans for heat wave and cold weather currently available</t>
  </si>
  <si>
    <t xml:space="preserve">Aquesta acció haurà d’anar coordinada amb l’acció H.1.1. “Preveure mesures d’adaptació dels treballadors exposats a condicions climàtiques (especialment els que treballen a l’aire lliure)” del PACC de l’AMB. 
Així caldrà donar continuïtat als procediments disponibles actualment , els quals s’activen si hi ha temperatures de 33,1ºC durant més de 3 dies o si protecció civil avisa de risc de baixes temperatures. 
S’haurà de donar continuïtat als recursos disponibles:
• Pla d’emergència local per onada de fred
• L’Hospital disposa de 2 àrees bàsiques preparades per a donar consells a malalts i a la ciutadania en general per aquests casos, i per a contactar amb malalts susceptibles de patir la onada de fred
• CUEBS (Conveni amb la seguretat social per emergències socials)
El protocol es realitza en les següents fases: 
1r. Actuació dels plans per part dels responsables 
2n. Serveis socials activa CUEBS
3r. Donar avís a la ciutadania i centres assistencials
4t. Donar consells a la població a través dels mitjans
5e. Inspecció en carrers per part de la policia local en cas d’onada de fred
En el moment en que a nivell autonòmic es disposi del Pla d’Emergències per a episodis d’onada de calor i fred, caldrà redactar el corresponent Pla d’Actuació Municipal i integrar-lo en el DUPROCIM (Tal com s’estableix en la mesura GEN-02 del present Pla. 
</t>
  </si>
  <si>
    <t>Protecció Civil / Serveis Socials</t>
  </si>
  <si>
    <t xml:space="preserve">Serveis d’emergència
Policia
Salut Pública
</t>
  </si>
  <si>
    <t>Realitzar la neteja i el manteniment de franges de seguretat en zones properes a zones habitades i equipaments sensibles</t>
  </si>
  <si>
    <t>Cleaning and maintenance of safety strips in areas close to inhabited areas and sensitive facilities</t>
  </si>
  <si>
    <t xml:space="preserve">Programa anual de neteja i manteniment de les franges perimetrals de seguretat a les zones habitades properes a zones amb risc d'incendi i a les zones amb equipaments sensibles als incendis. En aquest sentit, es proposen les següents accions: 
• Realitzar de manera anual el manteniment de les franges de protecció entorn a les urbanitzacions en contacte amb zones forestals. 
• Manteniment de camins i senyalització dels camins (per facilitar accés de maquinària contra incendis i evacuació de visitants, més fàcil si està tot ben senyalitzat)
• Comprovar les actuacions de neteja i a l’entorn de les línies elèctriques i en cas que s’observin zones amb necessitat de manteniment, comunicar-ho a la companyia elèctrica 
• Disposa de recursos humans propis de l’Ajuntament per tal de poder fer les tasques de prevenció d’incendi. 
• Establir reunions de coordinació entre els responsables de gestió forestal, ADF i l’Ajuntament en les èpoques de l’any amb més risc d’incendi. 
</t>
  </si>
  <si>
    <t>Preservació de la riquesa forestal</t>
  </si>
  <si>
    <t>Preservation of forest wealth</t>
  </si>
  <si>
    <t>PAM INFOCAT Fogars de Montclús, Pla de Conservació del Parc Natural del Montseny i Estudi dels efectes del canvi climàtic en el Montseny: diagnosi, impactes i vulnerabilitats (Life Clinomics).</t>
  </si>
  <si>
    <t>Redactar ordenances reguladores del manteniment de les franges de protecció en urbanitzacions per a la prevenció d'incendis</t>
  </si>
  <si>
    <t>Write regulating regulations for the maintenance of protection strips in residential areas for the prevention of fires</t>
  </si>
  <si>
    <t xml:space="preserve">A principis de 2017 la Diputació de Barcelona va preparar dues ordenances pels ajuntaments amb les quals poder regular amb preu públic els treballs de manteniment i neteja de vegetació de les franges perimetrals de les urbanitzacions i dels nuclis de població per a la prevenció d’incendis forestals. 
Les ordenances que es posen a disposició de tots els ajuntaments són l’ordenança reguladora del servei municipal de manteniment de les franges perimetrals i parcel•les i l’ordenança de preu públic per a la prestació del servei municipal per a la prevenció d’incendis forestals a les urbanitzacions.
Aquestes ordenances volen ser una eina per facilitar als ajuntaments el cobrament dels costos d’aquests treballs de manteniment de les franges de protecció i el tractament de la vegetació en les urbanitzacions i nuclis de població d’acord amb la Llei 5/2003. Aquesta Llei estableix que són els veïns els primers que estan obligats a realitzar aquestes tasques, i en el cas que els veïns no compleixin amb aquesta obligació, seran els ajuntaments els responsables subsidiaris per implantar aquestes mesures de prevenció.
Aquest model d’ordenança estableix el preu públic que els ajuntaments podran cobrar per la prestació dels serveis de manteniment d’una franja exterior de protecció al voltant de les urbanitzacions i els nuclis de població, així com d’edificis i instal•lacions situades en terrenys forestals.
D’acord amb els treballs de manteniment a realitzar, els preus públics establerts per aquestes tasques són d’uns 30 euros anuals de mitjana, que els ajuntaments podran cobrar als veïns d’aquestes zones on cal fer aquest manteniment de vegetació. En tot cas, la quantitat del preu públic regulat en l’ordenança consistirà en una quantia fixa de la urbanització, amb la qual els propietaris de les finques de la urbanització han de respondre solidàriament.
L’objectiu d’aquest programa és ajudar a complir amb la legislació vigent i, en conseqüència, millorar la seguretat de les persones i béns residents en aquests nuclis i, en cas d’incendi forestal, millorar la seguretat de les condicions dels equips d’extinció.
El suport tècnic que ofereix la Diputació de Barcelona als ajuntaments consisteix en la redacció de projectes d’enginyeria per a l’obertura de les franges perimetrals de protecció i per la reducció de l’arbrat i estassada del sotabosc a les parcel•les. Un cop els ajuntaments disposen d’aquest projecte, poden sol•licitar ajut econòmic per a l’obertura de la franja perimetral de protecció així com per al tractament de vegetació a les parcel•les de titularitat pública.
</t>
  </si>
  <si>
    <t>Aprofitar els recursos forestals locals per a producció de biomassa</t>
  </si>
  <si>
    <t>Take advantage of local forest resources for biomass production</t>
  </si>
  <si>
    <t xml:space="preserve">L’aprofitament de la biomassa per a usos energètics pot ser una solució per als problemes derivats de la utilització de combustibles fòssils per a usos tèrmics, com poden ser l’impacte contaminant de l’ús de l’energia, l’esgotament i la deslocalització de recursos bàsics. A més, l’aprofitament energètic de la biomassa afavoreix el manteniment i desenvolupament dels sectors agrícola i forestal si es realitza mitjançant la posada en cultiu de terres en dessús i l’aprofitament de matèries primes forestals.
Alguns dels avantatges de la biomassa com a Font d’energia són:
-  Cost més baix que els combustibles fòssils 
- Generació de llocs de treball 
- Millora de la gestió d’incendis forestals 
- Balanç neutre d’emissions de CO2 
- Reducció de la dependència de fonts d’energia externes
Algunes de les accions que es poden desenvolupar per fomentar l’aprofitament de l’ús de la biomassa en les calderes dels habitatges del municipi són:
- Elaborar un inventari anual del número de calderes al municipi
- Línia directa d’assessorament per a la ciutadania
- Assessorament i seguiment d’iniciatives en el sector terciari
- Tirar endavant la instal•lació de la xarxa de biomassa als equipaments municipals
</t>
  </si>
  <si>
    <t>Sector privat</t>
  </si>
  <si>
    <t>Preservació de la riquesa forestal i millora de l'economia local</t>
  </si>
  <si>
    <t>Preservation of forest wealth and improvement of the local economy</t>
  </si>
  <si>
    <t>Pla de Conservació del Parc Natural del Montseny i Estudi dels efectes del canvi climàtic en el Montseny: diagnosi, impactes i vulnerabilitats (Life Clinomics).</t>
  </si>
  <si>
    <t>Gestió forestal per a la prevenció del risc d'incendi i preservació de la biodiversitat</t>
  </si>
  <si>
    <t>Forest management for the prevention of the risk of fire and the preservation of biodiversity</t>
  </si>
  <si>
    <t xml:space="preserve">Atès que el 91% de la superfície de Fogars de Montclús és zona forestal, cal dur a terme la implantació d’una gestió forestal sostenible. El municipi disposa del PAM INFOCAT Fogars de Montclús de l’any 1988, ja que segons el Pla Infocat es tracta d’un municipi amb una vulnerabilitat molt alta als incendis forestals. 
Entre altres mesures, la gestió forestal ha de permetre: 
• Redactar plans d’ordenació forestal de finques públiques
• Elaborar un catàleg de camins públics
• Realitzar el manteniment i la senyalització dels camins de la xarxa viària bàsica d’incendis per facilitar accés de maquinària contra incendis i evacuació de veïns i visitants
• Promocionar, en la mesura del possible, el manteniment del sotabosc amb les pastures
• Promocionar reforestacions
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
També s’ha de mantenir la realització de campanyes de prevenció d’incendis forestals durant les èpoques de l’any amb més risc (del 15 de març al 15 d’octubre). A aquests efectes, cal mantenir les reunions de coordinació entre els responsables de l’ADF i bombers, el tècnics del servei ADF Montseny-Migjorn, el cos d’Agents Rurals i l’Ajuntament.
</t>
  </si>
  <si>
    <t>Disminució de la probabilitat d'inici i propagació d'incendis forestals</t>
  </si>
  <si>
    <t>Decrease of the probability of initiation and propagation of forest fires</t>
  </si>
  <si>
    <t>Incrementar el sector ramader amb el suport de l'Escola de Pastors de Catalunya</t>
  </si>
  <si>
    <t>Increase the livestock sector with the support of the Escola de Pastors de Catalunya</t>
  </si>
  <si>
    <t xml:space="preserve">A la zona del Parc del Montseny hi pasturen 3 tipus de bestiar: les vaques, les ovelles i les cabres. La ramaderia extensiva és una eina básica per a la gestió i la conservació dels espais oberts, tot i que és un sector que s’ha reduit en gran mesura en les darreres dècades, causant així una disminució de la biodiversitat, sobretot d’ocells. La reducció dels espais oberts i la ramaderia extensiva associada també ha motivat la pèrdua dels conreus i pastures, motivant la reforestació de molts indrets que antigament eren abeuradors per a ramaderia, indrets d’alt interés ecològic per la seva diversitat i presencia d’espècies d’interès ecològic que s’estan perdent.
Per tal de portar un control de l’estat del sector, es proposa elaborar un inventari de les activitats ramaderes, les espècies, la seva distribució, l’estat i el nombre d’individus, les finques, els propietaris i el tipus de gestió. Aquesta informació permetrà conèixer aquells ramats que es troben en perill de desapareixer i que poden seguir endavant amb el suport de l’Escola de Pastors de Catalunya. 
L’Escola de Pastors de Catalunya és un projecte formatiu que proposa un nou model de pagesia a través de la incorporació de noves generacions i una aposta per una producció a petita escala de base familiar i/o cooperativa; sostenible amb l’entorn i amb el sector.
</t>
  </si>
  <si>
    <t>Escola de Pastors de Catalunya</t>
  </si>
  <si>
    <t>Increment de les zones de ramaderia extensiva</t>
  </si>
  <si>
    <t>Increase in extensive livestock areas</t>
  </si>
  <si>
    <t>Promoure els Acords de Custòdia del Territori</t>
  </si>
  <si>
    <t>Promote land stewardship agreements</t>
  </si>
  <si>
    <t xml:space="preserve">L'acord de custòdia és el procés mitjançant el qual els propietaris i/o gestors de finques privades es comprometen davant la societat a dur a terme una gestió que tingui cura de la conservació dels valors naturals, culturals i paisatgístics. L'acord de custòdia posa de manifest les necessitats concretes de la finca i els compromisos que s'estableixen entre, d'una banda, la propietat o els gestors (arrendataris, usufructuaris) de la finca i, de l'altra, una entitat de custòdia, que representa el conjunt de la ciutadania, l'interès comú.
Els beneficis de la custòdia del territori en l’àmbit local són: 
 • Una gran diversitat d’eines innovadores per a conservar els valors del territori, basades en les aliances i la participació social. 
• Una oportunitat per al desenvolupament del municipi, utilitzant el potencial del paisatge, la natura i la cultura, tot promocionant l’anomenat ecoturisme. 
• Una manera de generar ocupació, tant en administracions locals com en entitats privades. 
• Un mitjà per a donar suport als propietaris privats del municipi i fomentar, alhora, un aprofitament dels recursos naturals respectuós amb l’entorn. 
• Un mecanisme per a obtenir suport exterior (tècnic, material, humà) per a la gestió del paisatge. 
• Una oportunitat per captar ingressos suplementaris per a la conservació del territori, procedents d’administracions superiors o de fonts de finançament privades (fundacions, empreses, particulars, etc.)
L’ajuntament de Montseny, com a institució més propera als ciutadans, al territori i al paisatge, pot impulsar la nova filosofia de custòdia del territori amb les següents actuacions:
• Generar reunions informatives d’alcaldes, regidors i tècnics municipals
• Promoure campanyes de sensibilització
• Crear òrgans específics per a l’impuls de la custòdia del territori, o aprofitar els existents
• Integrar mecanismes de custòdia del territori en el planejament urbanístic i territorial
• Elaborar i executar documents de planificació ambiental que recullin la custòdia del territori
• Dissenyar i aplicar una estratègia o pla local per a la promoció de la custòdia del territori
• Facilitar el contacte i el diàleg entre la propietat i les entitats de custòdia
• Cercar vies de col•laboració amb entitats de custòdia per a la gestió d’espais d’interès local de propietat privada
• Crear un fons local per a la custòdia del territori
D’altra banda, l’Ajuntament també pot adquirir propietats i cercar un acord de custòdia amb alguna entitat privada o crear una entitat local de custòdia que assumeixi les tasques de manteniment. Finalment, l’Ajuntament també pot actuar com a entitat de cistòdia i assolir acords amb propietaris de finques amb interès natural o cultural.
Alguns “casos exemplars” que ja apliquen mesures d’adaptació al canvi climàtic a través de la custòdia i poden servir d’inspiració al municipi són:
• El projecte Life Montserrat, que té per ojectius l’increment de la resiliència i la estabilitat dels boscos davant dels incendis i la conservació de la biodiversitat mitjançant la gestió silvipastoral integrada.
• Projectes de custòdia participativa de l’Associació Hàbitats duts a terme en la zona pública dels rius i impulsats per voluntaris i entitats socials.
• Projectes de la Fundació Lurgaia, que posen en marxa plans de recuperació, investigació i sensibilització de terrenys publics o privats per tal de conservar la biodiversitat i gestionar el medi natural.
• Projectes de la Fundacin natura i home, que tenen por objectiu la recuperació i conservació de boscos i espècies mitjançant la custòdia del territori. 
</t>
  </si>
  <si>
    <t>Millora la qualitat de l'entorn i el turisme</t>
  </si>
  <si>
    <t>Improves the quality of the environment and tourism</t>
  </si>
  <si>
    <t>Desenvolupar un protocol o ordenança per reduir el consum domèstic de serveis d'aigua</t>
  </si>
  <si>
    <t>Develop a protocol or ordinance to reduce the domestic consumption of water services</t>
  </si>
  <si>
    <t xml:space="preserve">Actualment Fogars de Montclús no disposa de cap ordenança municipal reguladora de l’ús d’aigua a nivell domèstic, i amb aquesta mesura es proposa desenvolupar una ordenança d’estalvi d’aigua a nivell domèstic, amb l’objectiu de regular tant la incorporació com la utilització de sistemes d’estalvi d’aigua als edificis, les construccions, les zones verdes i l’agricultura, així com també adequar la qualitat de l’aigua a l’ús que se’n faci.
Per tant, la nova ordenança d’estalvi d’aigua afectaria a l’àmbit domèstic, d’activitats i espai públic urbà, fent èmfasi en: 
• Incorporar, en la fase de planejament, criteris d'estalvi d'aigua i els costos de manteniment dels diferents aspectes de gestió de l'aigua de les zones verdes, estanys artificials, urbanització de carrers, etc. 
• Prioritzar, per a rec de zones verdes, la construcció o recuperació de pous o la recollida de pluvials en projectes urbanístics. 
• Optimitzar el manteniment de les fonts, brolladors i estanys artificials actuals per evitar consums d'aigua innecessaris.
• Realitzar anàlisis fisicoquímics i microbiològics periòdics de les fonts naturals per tal de portar el control de la qualitat de l’aigua.
A més a més, donant suport a aquesta ordenança, es podran realitzar campanyes comunicatives per informar a la població sobre bones pràctiques per estalviar aigua a les seves llars (inclòs com a acció de mitigació).
</t>
  </si>
  <si>
    <t>Disminució del consum d'aigua</t>
  </si>
  <si>
    <t>Decrease in water consumption</t>
  </si>
  <si>
    <t>Reglament del servei municipal d'abastament domiciliari d'aigua potable del municipi de Fogars de Montclús</t>
  </si>
  <si>
    <t>Campanya per l’estalvi d’aigua i aprofitament de l’aigua no potable</t>
  </si>
  <si>
    <t>Campaign to save water and non-potable water use</t>
  </si>
  <si>
    <t xml:space="preserve">La sensibilitzaicó respecte l’estalvi d’aigua en l’àmbit domèstic és molt important ja que és el sector responsable de la major part d’aquest consum. Es proposa elaborar una campanya basada en la distribució de vàlvules i difusors per aixetes amb la finalitat que la ciutadania comprovi per si mateixa aquests mecanismes d’estalvi. 
Per altra banda, una de les pràctiques per aconseguir una millor eficiència en l'ús i l'estalvi de l'aigua és aprofitar aigua no potable (que, un cop tractada, és un recurs no potable d'alta qualiat) en aquelles accions quotidianes que no requereixen aigua apta per al consum humà, com les descàrregues de vàters, el reg de jardins, l'aigualeig de carrers, etc. Mitjançant l'aprofitament de recursos no potables podem preservar els recursos de les xarxes d'abastament d'aigua potable, mesura que resulta especialment eficaç en èpoques d'escassetat d'aigua. Entre els recursos no potables que podem aprofitar en l'àmbit urbà trobem:
• Les aigües pluvials: les que provenen de la pluja i que podem recollir de zones no transitades com les teulades, els dipòsits específics, etc. 
• Les aigües grises: són, bàsicament, les que s'esmunyen canonada avall després de dutxar-nos, banyar-nos, rentar-nos les mans o posar la rentadora. Aquestes aigües es poden reutilitzar, per exemple, per al dipòsit del vàter si es té la instal•lació adient. 
• En habitatges i edificis aïllats, les aigües depurades a l'àmbit domèstic, un cop regenerades. 
• Les aigües procedents del rentatge de filtres de les piscines. 
• Altres recursos no potables que es poden aprofitar de manera puntual o continuada, per proximitat entre la font i l'ús
Per tant, en les campanyes relacionades amb l’estalvi d’aigua també es poden facilitar díptics informatius sobre els avantatges de l’aprofitament de l’aigua no potable i les tècniques per fer-ho.
</t>
  </si>
  <si>
    <t>To promote , for those uses where it is possible, non-potable water resources: rainwater, phreatic or regenerated water</t>
  </si>
  <si>
    <t>Els recursos hídrics alternatius corresponen als aprofitaments de l’aigua procedent dels sistemes de captació i emmagatzematge d’aigües pluvials, l’aigua de drenatge procedent de pous de captació d’aigües subterrànies i l’aigua regenerada procedent de les estacions depuradores d’aigües residuals municipals.
L’aprofitament d’aquests recursos hídrics té els següents avantatges: és neta en comparació amb altres fonts d’aigua dolça disponibles, és un recurs gratuït i independent de les companyies subministradores i per captar-la, emmagatzemar-la i distribuir-la es necessita una infraestructura relativament senzilla.
D’altra banda, l’ús i la qualitat dels recursos hídrics alternatius han de complir les prescripcions establertes per la normativa vigent relativa a reutilizació. Aquests recursos no es poden destinar a l’ús de boca, però si que es poden destinar a altres usos que permetin reduir consums i costos econòmics derivats de la gestió del sistema de sanejament. Els principals serveis i aplicacions que poden cobrir aquests recursos són:
• Demanda privada: cisternes d’inodors, rentat de terres i rentadores, rentat de vehicles i reg de jardins.
• Demanda municipal: reg d’espais verds, reg de zones esportives, reg d’horts públics, recuperació de zones humides, neteja viària i de clavegueram i rentat de terres 
• Demanda industrial: neteja de superfícies i vehicles industrials, dipòsit d’emmagatzematge d’aigua contra incendis i reg.</t>
  </si>
  <si>
    <t>Garantia d'abastament i autosuficiència</t>
  </si>
  <si>
    <t>Ensuring supply and self-sufficiency</t>
  </si>
  <si>
    <t>Inventariar les rases del municipi per realitzar-ne el manteniment adequat</t>
  </si>
  <si>
    <t>Inventory of the ditches of the municipality to carry out a proper maintenance</t>
  </si>
  <si>
    <t xml:space="preserve">Per tal d’evitar desbordaments en cas de pluges molt intenses, el curs del riu compta amb un seguit de dispositius i elements naturals (aiguamolls, canyissars, zones de nidificació...) que garanteixen la conservació de les diferents espècies de vegetació i fauna que hi habiten. 
D’altra banda, al municipi també s’hi localitzen un elevat nombre de rases de canalització per tal de dirigir l’aigua. Aquests elements, es poden veure afectats en cas de pluges molt intenses que poden provocar desbordaments i inundacions. 
Per evitar‐ho es proposa seguir un programa anual de seguiment, neteja i manteniment de les rases existents per evitar desbordaments del riu i les rieres: elements reductors de la velocitat de l'aigua i elements dissipadors de l'energia que porta el corrent d'aigua. </t>
  </si>
  <si>
    <t>Evitar desbordaments</t>
  </si>
  <si>
    <t>Avoid overflows</t>
  </si>
  <si>
    <t>Estudiar la localització i quantificació de les pèrdues de la xarxa de subministrament d'aigua potable</t>
  </si>
  <si>
    <t>To study the location and quantification of losses coming from the drinking water supply network</t>
  </si>
  <si>
    <t xml:space="preserve">El subministrament d’aigua potable és un dels serveis bàsics responsabilitat dels ajuntaments i que ha de garantir el compliment de totes les normatives que li són d’afectació. A part de dur a terme un seguiment sobre la qualitat de l’aigua, és molt important també realitzar una correcta avaluació de les instal•lacions i de la xarxa en la seva totalitat, ja que les pèrdues poden comportar grans costos econòmics i volums d’aigua desaprofitats. 
Amb aquesta actuació es proposa elaborar un estudi que inclogui el següent:
- Quantificació del tipus de subministrament, si es fa amb comptadors o per aforament.
- Origen del subministrament amb la quantificació de les captacions o extraccions en el sistema natural.
- Llistat de les companyies de subministrament, longitud de la canalització de subministrament amb el seu estat i antiguitat.
- Avaluació de les pèrdues d'aigua en la xarxa, avaluació de l'aigua subministrada i la comptabilitzada.
- Estat i antiguitat de la xarxa de distribució.
També existeixen sistemes de telegestió i telemesura de l’estat de la xarxa de distribució de l’aigua, que permeten detectar fugues de manera ràpida i precisa. 
</t>
  </si>
  <si>
    <t>Garantia d'abastament</t>
  </si>
  <si>
    <t>Sourcing Guarantee</t>
  </si>
  <si>
    <t>Prepare a public urban green plan that prioritizes autochthonous species and low water demands</t>
  </si>
  <si>
    <t xml:space="preserve">Es proposa la elaboració d’un Pla de verd urbà que constitueixi un instrument estratègic per concretar el compromís municipal en la conservació del verd i de la biodiversitat. Alhora, promourà la relació entre la població i el patrimoni natural fent que la infraestructura ecològica sigui un recurs que ofereixi el màxim de serveis ambientals. El Pla hauria d’incloure des de criteris de jardineria fins a models de gestió (ús de fitosanitaris, selecció d’espècies, sistemes de reg, etc.) i els efectes del verd urbà sobre la població.
Aquest Pla haurà de formalitzar els criteris de vegetació dels espais públics, prioritzant espècies autòctones i de baixes demandes hídriques, així com també tenir en compte aspectes d’al•lèrgens i altres elements de salut en la selecció d’espècies municipals. A més a més, pot incloure tècniques per l’eradicació i la prevenció de plantes exòtiques invasores i aprofitar per fer sensibilització a la població perquè ho tinguin en compte en l’enjardinament. Una eina que es pot utilitzar en aquest camp és la Guia d’identificació i subtitució en jardineria de les plantes exòtiques invasores del Parc Natural del Montseny.
Actualment el municipi de Montseny té molt poca superfície urbana arbrada i aquesta no disposa de cap sistema de reg a part del reg manual en época de sequera a l’estiu. Tot i això, es podría fer una selecció d’espècies més adaptades a les condicions climàtiques del municipi a partir del Catàleg de la flora vascular del massís del Montseny (1716-2016).
El Pla també hauria de formalitzar els criteris de vegetació a complir en els projectes d'urbanització, tenint en compte els diferents usos i situacions (nivells d'ocupació, desenvolupament escalonat, proximitat a zones naturals, etc.).
</t>
  </si>
  <si>
    <t>Adequació del verd urbà</t>
  </si>
  <si>
    <t>Adaptation of urban green</t>
  </si>
  <si>
    <t>Catàleg de la flora vascular del massís del Montseny (1716-2016)</t>
  </si>
  <si>
    <t>Desenvolupar plans de control d'espècies al·lòctones i plagues urbanes</t>
  </si>
  <si>
    <t>Develop control plans for alien species and urban plagues</t>
  </si>
  <si>
    <t xml:space="preserve">El control de les plagues urbanes està dirigit a mantenir la via pública i edificis municipals d'ús públic sanejats d'artròpodes i rosegadors, per tal de prevenir la transmissió de malalties anomenades zoonosis i garantir la salubritat dels llocs i edificis públics. Es proposa estructurar un programa en 4 fases: 
• Inspecció.
• Avaluació i diagnòstic de la situació.
• Disseny d’un pla de treball i realització del servei mitjançant metodologies que no afectin a la fauna local (per exemple, els depredadors).
• Avaluació continuada del Programa de control de plagues.
També es poden georeferenciar tant els punts o sectors on s’hagin detectat les plagues com els punts de control i tractament, així com el seu seguiment continuat en el temps. Caldrà integrar en el control de les plagues existents amb les que vagin apareixent a conseqüència del canvi climàtic.
Aquest control de plagues també es pot ampliar a aquelles que afecten a la vegetació d’espècies forestals per tal de dur a terme una avaluació completa de les plagues del municipi.
</t>
  </si>
  <si>
    <t>Disminució del nombre de plagues</t>
  </si>
  <si>
    <t>Decrease in the number of pests</t>
  </si>
  <si>
    <t>Redactar un protocol d'actuació en cas d'onades de calor</t>
  </si>
  <si>
    <t>Write a protocol of action in case of heat waves</t>
  </si>
  <si>
    <t xml:space="preserve">Un dels efectes en la salut més àmpliament estudiat són les onades de calor, que provoquen augments del nombre de defuncions i hospitalitzacions de més d’un 20%, sobretot en les persones grans i les que pateixen patologies cròniques prèvies. A Catalunya, cada any, més de 300 morts es poden atribuir a la calor. Les projeccions preveuen que les onades de calor cada vegada seran més freqüents i persistents, i el municipi no disposa de cap protocol específic d'actuació per aquest tipus de situacions.
Es proposa redactar un protocol de d’actuació en cas d’onades de calor, dispositiu principalment dirigit a la gent gran, un dels col.lectius més vulnerables a patir les conseqüències de les altes temperatures. Entre les actuacions que ha de recollir aquest protocol es preveuen les següents: 
• Identificar les persones vulnerables (jubilats, malalts, etc.) per tal d'avisarles de l'activació del protocol en cas de risc imminent. 
• Identificar els edificis adequats per a un ús temporal. Cal assegurar que l'edifici no sigui tampoc vulnerable en cas de tall elèctric (per exemple, perquè disposa d'un grup electrogen). 
• Establir els protocols d'avís i transport d'afectats en cas de període d'emergència. 
• Canviar els horaris dels esdeveniments que es fan a l'aire lliure a l'estiu, per tal d'evitar les hores de màxima radiació solar i de risc més elevat. 
• Comunicar i sensibilitzar la població –i en especial els grups de risc com les persones grans– envers les mesures preventives a adoptar.
</t>
  </si>
  <si>
    <t>Millorar la qualitat de vida</t>
  </si>
  <si>
    <t>Improve the quality of life</t>
  </si>
  <si>
    <t>Impulsar actuacions de prevenció i sensibilització a la població davant de l'increment de les al·lèrgies</t>
  </si>
  <si>
    <t>Promote prevention and awareness-raising actions for the population in front of the increase of allergies</t>
  </si>
  <si>
    <t xml:space="preserve">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
Amb aquesta actuació es proposa l’elaboració de butlletins i cartells informatius sobre com prevenir la proliferació de les al•lèrgies i oferir diferents tipus de consells segons el tipus d’al•lèrgen.
</t>
  </si>
  <si>
    <t>Disminució dels episodis al·lèrgics al municipi</t>
  </si>
  <si>
    <t>Decreased allergic episodes in the municipality</t>
  </si>
  <si>
    <t>Realitzar sessions d'informació a la ciutadania sobre els impactes del canvi climàtic en la salut</t>
  </si>
  <si>
    <t>To carry out public information sessions about the climate change impacts on health</t>
  </si>
  <si>
    <t xml:space="preserve">El canvi climàtic influeix en els requisits bàsics per a la salut: un aire net, aigua potable, aliments suficients i un habitatge segur. L'evidència científica sobre els efectes en la salut mostra que el canvi climàtic ja ha alterat la distribució d'alguns vectors de malalties infeccioses, ha modificat l'estacionalitat d'alguns pòl•lens al.lergènics i ha incrementat les morts relacionades amb les onades de calor.
Degut a la importancia d’aquests fets sobre la població del municipi, sobretot de la més envellida, es proposa realizar sesión d’informació ciutadana o butlletinc informatius sobre els efectes del canvi climàtic sobre la salut i mesures d’adaptació que es poden prendre en el dia a dia. 
</t>
  </si>
  <si>
    <t>Fomentar els òrgans de participació vinculats a l’adaptació al canvi climàtic</t>
  </si>
  <si>
    <t>Encourage participation bodies linked to climate change adaptation</t>
  </si>
  <si>
    <t xml:space="preserve">Fomentar la participació en òrgans de participació vinculats a l’adaptació al canvi climàtic és una iniciativa que beneficia tant a la societat, ja que s’incrementaran els coneixements i la informació, com als projectes que es desenvolupen, ja que els mateixos agents podran aportar noves visions i actuacions. Un exemple d’òrgan de participació és la Mesa Territorial per l’Adaptació al Canvi Climàtic (MeTACC), creada amb el projecte LIFE CLINOMICS.
Les MeTACC són òrgans participatius que han d’ajudar a avançar vers una estratègia col•lectiva d’adaptació al canvi climàtic per superar els impactes previstos en el sector agroforestal, pesquer i turístic dels territoris en qüestió i generar noves oportunitats de desenvolupament socioeconòmic sostenible.
Aquestes meses compten amb la participació directa dels agents socioeconòmics del territori vinculats amb els sectors d’interès pel projecte: l’agrari, el forestal, el pesquer i el turístic. Les aportacions dels actors territorials enriqueixen els resultats obtinguts amb els estudis.
Els òrgans de participació territorials i socio-econòmics, elaboraren estudis i documents (com són plans d'acció i estratègies per a l'adaptació), dissenyen eines per a les autoritats locals i els agents socioeconòmics (com són les metodologies i les proves pilot), i generen coneixement, capacitació i informació dels agents i conscienciació de la societat i altres elements que han de facilitar l'acció en favor de l'adaptació.
</t>
  </si>
  <si>
    <t xml:space="preserve">Fomentar i recolzar els productes locals del municipi </t>
  </si>
  <si>
    <t>To promote and to support the local products of the municipality</t>
  </si>
  <si>
    <t xml:space="preserve">Fomentar i recolzar els productes locals del municipi ajuda a reforçar l’economia local, permet un consum ambientalment més sostenible en reduir la despesa energètica en el transport dels productes, contribueix al manteniment de petites explotacions i s’evita l’abandonament de zones forestals, afavorint així la conservació d’espècies autòctones en perill de desaparició. Els productes locals es poden fomentar a partir dels següents mitjans:
- Els mateixos restauradors i botigues de la zona, ja sigui amb fires gastronòmiques, etiquetes de qualitat de producte o servei, etc.
- La Xarxa de Productes de la Terra, agrupació voluntària de 12 ens locals d’àmbit supramunicipal impulsada per la Diputació de Barcelona l’any 2010 que agrupa més d’un miler d’empreses productores i elaboradores de productes alimentaris de qualitat de la demarcació de Barcelona. L’objectiu principal de la Xarxa és enfortir aquest teixit empresarial, per tal que les empreses siguin més competitives i sostenibles, i els territoris més atractius i de qualitat.
- El Mercat virtual del Montseny, instrument innovador de divulgació i de suport a la comercialització en circuit curt dels productors del Parc Natural del Montseny. És una web de promoció i comercialització electrònica que facilita la comunicació i venda directa entre els productors del Parc i els consumidors.
Es considera que al tractar-se d’iniciatives ja implantades, l’Ajuntament només n’haurà de fer difusió i aquesta actuació no presentarà cap cost addicional.
</t>
  </si>
  <si>
    <t>Fomentar el turisme sostenible</t>
  </si>
  <si>
    <t>To promote sustainable tourism</t>
  </si>
  <si>
    <t xml:space="preserve">El turisme actua com a vector inductor del canvi climàtic ja que és molt intensiu pel que fa a emissions de grans quantitats de carboni. Per altra banda, el canvi climàtic també afectarà greument al turisme degut a l’increment de la temperatura previst i la escassetat hídrica.
Per tal de fer front al canvi climàtic i permetre la sostenibilitat del territori s’ha de fomentar un model turístic sostenible, és a dir, que respongui a les necessitats dels turistes alhora que es respecta l’entorn i es minimitzen els seus impactes negatius. A continuació es detallen dues eines existents per fomentar aquest tipus de turisme:
- La Carta Europea de Turisme Sostenible (CETS) és una eina de gestió que ajuda a les àrees protegides a millorar contínuament en el desenvolupament de l'activitat turística, tenint en compte les necessitats del medi ambient, la població local i les empreses turístiques locals.
- El Distintiu de garantia de qualitat ambiental és un sistema català d’etiquetatge ecològic que reconeix productes i serveis que superen determinats requeriments de qualitat ambiental més enllà dels establerts com a obligatoris per la normativa vigent.
Es considera que el cost per desenvolupar aquestes i d’altres iniciatives relacionades no està vinculat a l’Ajuntament.
</t>
  </si>
  <si>
    <t>Disminució del risc d'incendi en zones habitades</t>
  </si>
  <si>
    <t>Decrease of the risk of fire in inhabited areas</t>
  </si>
  <si>
    <t>PAM INFOCAT Montseny, Pla de Conservació del Parc Natural del Montseny i Estudi dels efectes del canvi climàtic en el Montseny: diagnosi, impactes i vulnerabilitats (Life Clinomics).</t>
  </si>
  <si>
    <t>Augment del consum d'energia renovable</t>
  </si>
  <si>
    <t>Increase in renewable energy consumption</t>
  </si>
  <si>
    <t xml:space="preserve">Atès que el 99% de la superfície de Montseny és zona forestal, cal dur a terme la implantació d’una gestió forestal sostenible. El municipi disposa del PAM INFOCAT Montseny de l’any 2001, ja que segons el Pla Infocat es tracta d’un municipi amb una vulnerabilitat molt alta als incendis forestals. 
Entre altres mesures, la gestió forestal ha de permetre: 
• Redactar plans d’ordenació forestal de finques públiques
• Elaborar un catàleg de camins públics
• Realitzar el manteniment i la senyalització dels camins de la xarxa viària bàsica d’incendis per facilitar accés de maquinària contra incendis i evacuació de veïns i visitants
• Promocionar, en la mesura del possible, el manteniment del sotabosc amb les pastures
• Promocionar reforestacions
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
També s’ha de mantenir la realització de campanyes de prevenció d’incendis forestals durant les èpoques de l’any amb més risc (del 15 de març al 15 d’octubre). A aquests efectes, cal mantenir les reunions de coordinació entre els responsables de l’ADF i bombers, el tècnics del servei ADF Montseny-Migjorn, el cos d’Agents Rurals i l’Ajuntament.
</t>
  </si>
  <si>
    <t>Promoure els acords de custòdia del territori</t>
  </si>
  <si>
    <t>Bona conservació del territori</t>
  </si>
  <si>
    <t>Good conservation of the territory</t>
  </si>
  <si>
    <t xml:space="preserve">Actualment Montseny no disposa de cap ordenança municipal reguladora de l’ús d’aigua a nivell domèstic, i amb aquesta mesura es proposa desenvolupar una ordenança d’estalvi d’aigua a nivell domèstic, amb l’objectiu de regular tant la incorporació com la utilització de sistemes d’estalvi d’aigua als edificis, les construccions, les zones verdes i l’agricultura, així com també adequar la qualitat de l’aigua a l’ús que se’n faci.
Per tant, la nova ordenança d’estalvi d’aigua afectaria a l’àmbit domèstic, d’activitats i espai públic urbà, fent èmfasi en: 
• Incorporar, en la fase de planejament, criteris d'estalvi d'aigua i els costos de manteniment dels diferents aspectes de gestió de l'aigua de les zones verdes, estanys artificials, urbanització de carrers, etc. 
• Prioritzar, per a rec de zones verdes, la construcció o recuperació de pous o la recollida de pluvials en projectes urbanístics. 
• Optimitzar el manteniment de les fonts, brolladors i estanys artificials actuals per evitar consums d'aigua innecessaris.
• Realitzar anàlisis fisicoquímics i microbiològics periòdics de les fonts naturals per tal de portar el control de la qualitat de l’aigua.
A més a més, donant suport a aquesta ordenança, es podran realitzar campanyes comunicatives per informar a la població sobre bones pràctiques per estalviar aigua a les seves llars (inclòs com a acció de mitigació).
</t>
  </si>
  <si>
    <t xml:space="preserve">Un dels efectes en la salut més àmpliament estudiat són les onades de calor, que provoquen augments del nombre de defuncions i hospitalitzacions de més d’un 20%, sobretot en les persones grans i les que pateixen patologies cròniques prèvies. A Catalunya, cada any, més de 300 morts es poden atribuir a la calor. Les projeccions preveuen que les onades de calor cada vegada seran més freqüents i persistents, i el municipi no disposa de cap protocol específic d'actuació per aquest tipus de situacions. Actualment, per avisar a les persones afectades l’alcalde les truca directament.
Es proposa redactar un protocol de d’actuació en cas d’onades de calor, dispositiu principalment dirigit a la gent gran, un dels col.lectius més vulnerables a patir les conseqüències de les altes temperatures. Entre les actuacions que ha de recollir aquest protocol es preveuen les següents: 
• Identificar les persones vulnerables (jubilats, malalts, etc.) per tal d'avisarles de l'activació del protocol en cas de risc imminent. 
• Identificar els edificis adequats per a un ús temporal. Cal assegurar que l'edifici no sigui tampoc vulnerable en cas de tall elèctric (per exemple, perquè disposa d'un grup electrogen). 
• Establir els protocols d'avís i transport d'afectats en cas de període d'emergència. 
• Canviar els horaris dels esdeveniments que es fan a l'aire lliure a l'estiu, per tal d'evitar les hores de màxima radiació solar i de risc més elevat. 
• Comunicar i sensibilitzar la població –i en especial els grups de risc com les persones grans– envers les mesures preventives a adoptar.
</t>
  </si>
  <si>
    <t>Planificació en cas d'onada de calor</t>
  </si>
  <si>
    <t>Planning in case of heat wave</t>
  </si>
  <si>
    <t xml:space="preserve">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
Amb aquesta actuació es proposa l’elaboració de butlletins i cartells informatius sobre com prevenir la proliferació de les al•lèrgies i oferir diferents tipus de consells segons el tipus d’al•lèrgen.
</t>
  </si>
  <si>
    <t>Població ben informada</t>
  </si>
  <si>
    <t>Well-informed population</t>
  </si>
  <si>
    <t>Biomassa forestal de proximitat per a usos tèrmics</t>
  </si>
  <si>
    <t>Forest biomass for thermal uses in buildings</t>
  </si>
  <si>
    <t>Cancel·lada</t>
  </si>
  <si>
    <t>Autosuficiència, mitigació, reducció despeses corrents; foment economia local</t>
  </si>
  <si>
    <t xml:space="preserve">Energia elèctrica renovable per a autoconsum </t>
  </si>
  <si>
    <t>Renewable electricity production ofr self supply</t>
  </si>
  <si>
    <t>Autosuficiència, mitigació, reducció despeses corrents</t>
  </si>
  <si>
    <t>Inclusió de mecanismes d’estalvi d’aigua</t>
  </si>
  <si>
    <t>Water saving devices</t>
  </si>
  <si>
    <t>Reducció consum d'aigua, reducció despeses corrents</t>
  </si>
  <si>
    <t xml:space="preserve">Recuperació d’aigües grises i/o de pluja </t>
  </si>
  <si>
    <t>Water reuse</t>
  </si>
  <si>
    <t>Promoció de millores en els aïllaments</t>
  </si>
  <si>
    <t>Promoting isolation improvement</t>
  </si>
  <si>
    <t>Estalvi energètic, mitigació, reducció despeses corrents</t>
  </si>
  <si>
    <t>Foment de les energies renovables per a usos tèrmics</t>
  </si>
  <si>
    <t>Fostering renewable energy in buildings</t>
  </si>
  <si>
    <t xml:space="preserve">Reducció de fuites del clavegueram </t>
  </si>
  <si>
    <t>Reduction of leakage in sewage systems</t>
  </si>
  <si>
    <t>Reducció de la contaminació de les aigües subterrànies, millora de la qualitat de l'aigua</t>
  </si>
  <si>
    <t xml:space="preserve">Control d’abocaments en aigües superficials i freàtiques </t>
  </si>
  <si>
    <t>Control of discharges into surface waters and groundwater</t>
  </si>
  <si>
    <t>Millora de la qualitat de l'aigua</t>
  </si>
  <si>
    <t>Sewage system master plan</t>
  </si>
  <si>
    <t>Reducció de les despeses associades a la gestió, millora de la prevenció</t>
  </si>
  <si>
    <t>Manteniment dels pous existents</t>
  </si>
  <si>
    <t>Maintenance of existing wells</t>
  </si>
  <si>
    <t>Garantia d'abastament, reg de zones verdes</t>
  </si>
  <si>
    <t>Reutilització de l'aigua sobrant de piscines públiques</t>
  </si>
  <si>
    <t>Reuse of the excess water from public swimming pools</t>
  </si>
  <si>
    <t xml:space="preserve">En trams urbans de rius i rieres naturalitzar-ne l’entorn </t>
  </si>
  <si>
    <t>In urban sections of rivers and streams naturalize their environment</t>
  </si>
  <si>
    <t>Recuperació dels espais verds, millora de la qualitat urbana</t>
  </si>
  <si>
    <t>Foment de la conservació i cultiu de les varietats locals</t>
  </si>
  <si>
    <t>Changes in cropping systems for local variety</t>
  </si>
  <si>
    <t>Seguretat alimentària</t>
  </si>
  <si>
    <t xml:space="preserve">Incentivació dels Instruments d’Ordenació Forestal (IOF) existents </t>
  </si>
  <si>
    <t>Promotion of Forestry Management Systems</t>
  </si>
  <si>
    <t xml:space="preserve">Aprofitament econòmic dels boscos locals (per exemple producció de biomassa) </t>
  </si>
  <si>
    <t>Economic exploitation of local forests (eg biomass production)</t>
  </si>
  <si>
    <t>Preservació de la riquesa forestal, millora l'economia local</t>
  </si>
  <si>
    <t>Control i prevenció de plagues (processionària...)</t>
  </si>
  <si>
    <t>Plague control and prevention</t>
  </si>
  <si>
    <t>Millora el turisme, augment de la biodiversitat, preservació de la riquesa forestal</t>
  </si>
  <si>
    <t>Manteniment i senyalització de camins i pistes forestals</t>
  </si>
  <si>
    <t>Maintenance and signaling forest paths</t>
  </si>
  <si>
    <t>Millora el turisme, preservació de la riquesa forestal</t>
  </si>
  <si>
    <t>Obertura de franges, perimetrals, reducció de densistats de bosc...</t>
  </si>
  <si>
    <t>Forestry works to reduce fire risk</t>
  </si>
  <si>
    <t>Xarxa d'hidrants optimitzada</t>
  </si>
  <si>
    <t>Hydrant network optimized</t>
  </si>
  <si>
    <t>Seguretat de la població</t>
  </si>
  <si>
    <t xml:space="preserve">Campanyes per donar a conèixer l’entorn natural </t>
  </si>
  <si>
    <t>Campaigns to promote the natural environment</t>
  </si>
  <si>
    <t>Conscienciació envers el canvi climàtic, millora el turisme, millora l'economia local</t>
  </si>
  <si>
    <t>Minimització de les podes per afavorir ombres</t>
  </si>
  <si>
    <t>Minimizing pruning</t>
  </si>
  <si>
    <t>Millora la gestió del verd, millora la qualitat de vida</t>
  </si>
  <si>
    <t xml:space="preserve">Limitar l'accés motoritzat al medi natural </t>
  </si>
  <si>
    <t>Limiting the cars, motorbikes, quads... access to natural areas</t>
  </si>
  <si>
    <t>Cos d’Agents Rurals i Mossos d’Esquadra</t>
  </si>
  <si>
    <t>Millora la qualitat de l'entorn</t>
  </si>
  <si>
    <t xml:space="preserve">Protocol d’actuació envers les persones vulnerables a la calor i al fred </t>
  </si>
  <si>
    <t>Protocol for people vulnerable to heat and cold</t>
  </si>
  <si>
    <t>Millora la qualitat de vida</t>
  </si>
  <si>
    <t>Procés de seguiment i avisos per ozó troposfèric i al·lèrgens</t>
  </si>
  <si>
    <t>Tracking process and warnings for tropospheric ozone and allergens</t>
  </si>
  <si>
    <t>Millora la qualitat de vida, millora la qualitat de l'aire</t>
  </si>
  <si>
    <t>Obrir edificis públics amb climatització per acollir persones vulnerables</t>
  </si>
  <si>
    <t>Open public buildings with air conditioning to accommodate vulnerable people</t>
  </si>
  <si>
    <t xml:space="preserve">Actualització del DUPROCIM tenint en consideració els impactes associats al canvi climàtic </t>
  </si>
  <si>
    <t>Municipal Emergency Plan adapted to climate change impacts</t>
  </si>
  <si>
    <t xml:space="preserve">Optimització, revisió i millora dels sistemes de comunicació i avisos a la població </t>
  </si>
  <si>
    <t>Optimizing, improving of communication systems to citizens</t>
  </si>
  <si>
    <t>Adhesió a la Carta Europea de Turisme Sostenible (CETS)</t>
  </si>
  <si>
    <t>European Charter for Sustainable Tourism adherence</t>
  </si>
  <si>
    <t>Millora l'economia local</t>
  </si>
  <si>
    <t>Campanyes per donar a conèixer el canvi climàtic i es seus impactes</t>
  </si>
  <si>
    <t>Specific campaigns to raise awareness towards climate change and its impacts</t>
  </si>
  <si>
    <t>Conscienciació envers el canvi climàtic, millora la qualitat de vida</t>
  </si>
  <si>
    <t>Cobertura Wi-Fi i de mòbil a tot el municipi</t>
  </si>
  <si>
    <t>WI-FI coverage in all the municipality</t>
  </si>
  <si>
    <t>Millora de les comunicacions, seguretat de la població</t>
  </si>
  <si>
    <t>Compra verda sostenible</t>
  </si>
  <si>
    <t>Green procurement</t>
  </si>
  <si>
    <t xml:space="preserve">Augment del manteniment sota les línies d’alta tensió </t>
  </si>
  <si>
    <t>Increasing maintenance under power lines</t>
  </si>
  <si>
    <t>Garantia de subministre, prevenció d'incendis</t>
  </si>
  <si>
    <t xml:space="preserve">Aprofitament d’aigües freàtiques </t>
  </si>
  <si>
    <t>Groundwater use</t>
  </si>
  <si>
    <t>Garantia d'abastament, autosuficiència</t>
  </si>
  <si>
    <t>Canvis en la tarificació de l'aigua per incentivar estalvi</t>
  </si>
  <si>
    <t>Changes in water tariffs to promote water savings</t>
  </si>
  <si>
    <t>Reducció de costos en infraestructures associat a menor consum</t>
  </si>
  <si>
    <t>Control i prevenció de plagues (processionària)</t>
  </si>
  <si>
    <t>Obertura de franges, perimetrals, reducció de densitats de bosc</t>
  </si>
  <si>
    <t xml:space="preserve">Acords de Custòdia del Territori </t>
  </si>
  <si>
    <t>Land stewardship agreements</t>
  </si>
  <si>
    <t>Millora la qualitat de l'entorn, millora el turisme</t>
  </si>
  <si>
    <t>Redacció del POUM atenent als impactes futurs esperats amb el canvi climàtic per tal de minimitzar-los (inundacions, fort vent, augment de la temperatura ...).</t>
  </si>
  <si>
    <t>Drafting of the POUM in response to the expected future climate change impacts  in order to minimize them .</t>
  </si>
  <si>
    <t xml:space="preserve">Redacció del POUM del municipi, incloent una definició actualitzada de Zona Urbanitzable que tingui present els impactes futurs previstos a causa del Canvi Climàtic (augment de la intensitat de les tampestes, augment de les rierades i de les inundacions, fort vent, sequeres, augment de la temperatura...) </t>
  </si>
  <si>
    <t>Alcaldia i Regidoria d'Urbanisme</t>
  </si>
  <si>
    <t>Normes subsidiàries de planejament urbanístic de la Catalunya Central per a Calonge de Segarra</t>
  </si>
  <si>
    <t>Redactar el DUPROCIM (document únic de Protecció Civil Municipal) per actualitzar els plans emergència</t>
  </si>
  <si>
    <t>Write the DUPROCIM (unique document of Municipal Civil Protection) in order to update the emergency plans</t>
  </si>
  <si>
    <t>Actualitzar els plans multirisc i incloent l'actualització de la part d'incendis i de grans nevades (anterior Pla INFOCAT i NEUCAT), pla obligat pel municipi. Darrera homologació de l'INFOCAT l'any 1999 i el NEUCAT al 2010).</t>
  </si>
  <si>
    <t>Alcaldia</t>
  </si>
  <si>
    <t>ADF, Protecció Civil, ACA, Dept. de Salut (Generalitat)</t>
  </si>
  <si>
    <t>Establir avisos directes a la població sensible a temperatures extremes (fred i calor).</t>
  </si>
  <si>
    <t>Establish direct warnings to the population sensitive to extreme temperatures (cold and heat).</t>
  </si>
  <si>
    <t>Obtenir anualment el llistat de les persones vulnerables del muncipi i un contacte per tal d'avisar-les directament davant dels avisos d'onades o períodes de calor o fred extrem. Identificar un responsable d'obtenir el llistat i de contactar amb les persones.</t>
  </si>
  <si>
    <t>Alcaldia i Regidoria d'Atenció a les Persones</t>
  </si>
  <si>
    <t>Protecció Civil</t>
  </si>
  <si>
    <t>Impulsar Instruments d'Ordenació Forestal (IOF ) i actuacions a les finques forestals (prioritat zones PEGs)</t>
  </si>
  <si>
    <t>Promote Forest Management Instruments (IOF) and actions in forest plantations (with priority in SMP areas)</t>
  </si>
  <si>
    <t>Impulsar estudi d'identificació i caracterització dels Punts Estratègics de Gestió (PEGs). Els PEG són punts que per la seva estructura forestal, situació estratègica i facilitat de gestió futura, siguin apropiats per canviar el comportament de l’incendi forestal i evitar que assoleixi grans dimensions fins a transformar-se en un GIF. Així mateix, s’impulsarà l’entrada dels propietaris forestals del municipi a l’Associació de Propietaris Forestal Serra de Rubió i/o que elaborin Instruments d’Ordenació Forestal (IOF) a les seves finques (per aquells propietaris que encara no en formin part).</t>
  </si>
  <si>
    <t xml:space="preserve">Alcaldia, Regidoria de Territori i Medi ambient </t>
  </si>
  <si>
    <t>ADF, Associació Propietaris Forestals Boscos Bages - Anoia, Diputació de Barcelona</t>
  </si>
  <si>
    <t>Els propietaris forestals podran tenir accés a una gestió forestal conjunta del territori i al suport dels tècnics de les Associacions de Propietaris</t>
  </si>
  <si>
    <t>Bones pràctiques agràries en relació amb els nitrats.</t>
  </si>
  <si>
    <t>Good agricultural practices in relation to nitrates.</t>
  </si>
  <si>
    <t>Promoure la sensibilització dels col·lectius d'agricultors i ramaders del municipi sobre la problemàtica de la contaminació de l'aigua per nitrats mitjançant disseny i edició de fulletons informatius i una sessió presencial anual per tal de fer formació bàsica.</t>
  </si>
  <si>
    <t xml:space="preserve">Alcaldia, regidoria de Territori i Medi ambient </t>
  </si>
  <si>
    <t>Agricultors, Ramaders, DARPA</t>
  </si>
  <si>
    <t>Altres (Contaminació de l'aigua per nitrats)</t>
  </si>
  <si>
    <t>Garantir l'accés a zones rurals i nuclis disseminats en casos d'incidències meteorològiques i incendis mitjançant manteniment de la xarxa de camins inventariats del TM.</t>
  </si>
  <si>
    <t>Guarantee access to rural areas and disseminated houses in cases of weather events and fires by maintaining the inventory of municipal path network.</t>
  </si>
  <si>
    <t>Es durà a terme un manteniment i millora continuats dels camins i pistes forestals inventariats del terme municipal de Calonge de Segarra que donen accés a zones rurals i nuclis disseminats per tal que s'asseguri l'accés dels equips d'emergència en casos d'incidències meteorològiques i/o incendis.</t>
  </si>
  <si>
    <t>Catàleg de Camins de Calonge de Segarra</t>
  </si>
  <si>
    <t>Recerca de finques per implantar actuacions de Custòdia del Territori</t>
  </si>
  <si>
    <t xml:space="preserve">
Search for properties to implement Territorial Custody actions</t>
  </si>
  <si>
    <t xml:space="preserve">Acció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1.- Integrar mecanismes de custòdia del territori en el planejament urbanístic i territorial.
A nivell municipal poden preveure instruments de custòdia del territori els plans especials i els plansd’ordenació urbanística municipal. El plantejament urbanístic pot permetre entre d’altres coses:  a) Delimitar zones d’interès natural o paisatgístic en sòl no urbanitzable.  
b) Preveure les cessions de sòl gratuïtes i obligatòries vinculades a l’execució de plans parcials en aquells sectors de l’àmbit d’actuació del pla que tinguin més interès natural o paisatgístic.    
c)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(com terrenys o elements específics, arbres, elements patrimonials, etc. en sòl no urbanitzable que tinguin un interès especial reconegut pel pla, ja siguin de propietat privada o pública, zones verdes, tant dins de nuclis urbans com en la perifèria, camins privats que, per mitjà d’un acord de custòdia, s’integren a la xarxa de camins d’ús públic, camins públics que requereixen actuacions de manteniment o rehabilitació).
2.- Facilitar el contacte entre la propietat i les entitats de custòdia.  
3.- Crear un fons local per a la custòdia del territori (disposar partides pressupostàries específiques per aquesta finalitat).  
El municipi com a propietari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t>
  </si>
  <si>
    <t xml:space="preserve">Alcaldia i Regidories d'Urbanisme i de Territori i Medi Ambient </t>
  </si>
  <si>
    <t>Generalitat de Catalunya (Xarxa de Custòdia i Territori), Associació Propietaris Forestals Boscos Bages – Anoia.</t>
  </si>
  <si>
    <t>Vetllar per què els agricultors utilitzin espècies resistents a la sequera.</t>
  </si>
  <si>
    <t>Ensure the use of drought-resistant species among farmers.</t>
  </si>
  <si>
    <t>Vetllar perquè els subminstradors de llavors propers subministrin espècies resistents a la sequera. També es dissenyaran i s’editaran fulletons informatius pels agricultors, per tal de donar a conèixer la l’alta vulnerabilitat del recurs hídric provocada pels efectes del canvi climàtic.</t>
  </si>
  <si>
    <t xml:space="preserve">Alcaldia i Regidoria de Territori i Medi Ambient </t>
  </si>
  <si>
    <t>Agricultors i subministradors de llavors</t>
  </si>
  <si>
    <t xml:space="preserve">Revisió de l'estat i augment del manteniment sota les línies d’alta tensió </t>
  </si>
  <si>
    <t>Review the status and increasing maintenance under power lines</t>
  </si>
  <si>
    <t>Vetllar per que els diferents responsables duguin a terme una revisió periòdica de l'estat de les línies d'alta tensió i facin el manteniment adequat de la vegetació de sota de les mateixes per reduir el risc d'incendi degut a aquestes instal·lacions.</t>
  </si>
  <si>
    <t>ADF i propietaris Forestals</t>
  </si>
  <si>
    <t>Millores en el sistema d'abastament d'aigües reduint les fuites i augmentant el telecontrol i la telegestió .</t>
  </si>
  <si>
    <t>Reduction of leakage in water supply systems</t>
  </si>
  <si>
    <t xml:space="preserve">Entre els anys 2007 i 2017 s’han realitzat un total de tres actuacions d’adequació i millora de la xarxa d’abastament d’aigua potable del municipi. Des de l’any 2010 la xarxa compta amb un equip de telecontrol que ha permès millorar la rendibilitat de la xarxa municipal d’aigua i l’eficiència en el consum energètic. L’any 2015 s’hi va dur a terme una ampliació del sistema de control a fi de continuar millorant la rendibilitat de la xarxa d’abastament. L’ampliació del sistema de telecontrol va consistir, per una banda, en la col·locació de diferents equips en dipòsits, tant per millorar el propi control sobre aquests com per adequar-ne les instal·lacions i situar equips per tal de millorar la rendibilitat dels mateixos. Per altra banda, es van realitzar diverses millores a la xarxa i als dipòsits, com la col·locació de diferents comptadors per tal de tenir sectoritzat el sistema i poder detectar fuites el més ràpidament possible, mitjançant un sistema informatitzat. També es va implantar un sistema auto analitzador de clor. L’any 2017 s'ha millorat el sistema de telecontrol de la xarxa municipal d’aigua ampliant l’abast d’actuació. D’una banda, s’hi ha instal·lat un el sistema de telecontrol al pou de Calonge per tal de permetre la vigilància del mateix d’una manera instantània. De l’altra, s'ha sectoritzat i telecontrolat el ramal que transcorre direcció al Soler per a facilitar la detecció de fuites, així com també s'ha col·locat el sistema de telecontrol en diversos ramals. </t>
  </si>
  <si>
    <t>Administracions supramunicipals (Diputació de Barcelona)</t>
  </si>
  <si>
    <t>Garantia d'abastament, reducció de les despeses associades a la gestió i millora de la prevenció</t>
  </si>
  <si>
    <t>Millora en l'eficiència dels sistema d'abastament d'aigua</t>
  </si>
  <si>
    <t xml:space="preserve"> Efficiency improvement of the water supply system</t>
  </si>
  <si>
    <t>Inclusió del municipi al projecte de connexió amb l'artèria de la Llosa del Cavall - Igualada per a assegurar el subministrament d'aigua de qualitat</t>
  </si>
  <si>
    <t>Municipality inclusion to the project of connection with the artery of Llosa del Cavall - Igualada to ensure the good quality water supply</t>
  </si>
  <si>
    <t xml:space="preserve">La infraestructura és executada per l'Estat a través d'Acuamed, amb un projecte desenvolupat per l'ACA. L'actuació suposa una inversió global de 50 milions d'euros. La canonada principal permetrà el transport de 300 litres per segon, des de l'embassament situat al Solsonès. En un punt proper a l'embassament s'ha construït una nova potabilitzadora, de manera que la nova artèria pugui subministrar aigua potable en tot el seu recorregut. El funcionament és gairebé totalment per gravetat, el que comporta un estalvi energètic notable.
L'obra suposarà una nova font de subministrament pel municipi de Calonge de Segarra, que no està connectat a cap gran xarxa supramunicipal i que depèn de captacions condicionades per la seva vulnerabilitat (contaminació per nitrats). Aquesta acció, alleujarà la pressió sobre l'aqüífer. 
L’actuació concreta que s’efectuarà al municipi serà la col·locació d’una arqueta per tal de connectar la xarxa d’abastament d’aigua municipal a l’artèria Llosa del Cavall – Igualada i per a tal efecte durant el mes de desembre 2017 l’ACA va concedir a l’Ajuntament una subvenció per un import de 90.000 €.
http://aca-web.gencat.cat/aca/documents/Tramits/Subvencions/RES_DEFINIT_SUBV_TES_430_2017.pdf
</t>
  </si>
  <si>
    <t>ACA, Acuamed, Estat Espanyol</t>
  </si>
  <si>
    <t>Infrastructures de sanejament amb millor funcionament</t>
  </si>
  <si>
    <t>Connexió i compra d'aigua en alta pel servei d'abastament d'aigua municipal</t>
  </si>
  <si>
    <t>Connection and water purchase for the municipal water supply service</t>
  </si>
  <si>
    <t xml:space="preserve">Vetllar per que els diferents responsables (ADF i Associació Propietaris Forestals Boscos Bages – Anoia) duguin a terme un control exhaustiu i la prevenció adequada de les diferents plagues que poden afectar els recursos forestals del terme. 
D'aquesta manera s'asseguren uns ecositemes més forts i resilients a possibles canvis en els règims hídrics o de temperatura o a fenòmens meteorològics extrems (ventades, esclafits, etc...) provocats pel canvi climàtic.
</t>
  </si>
  <si>
    <t>ADF i Associació Propietaris Forestals Boscos Bages - Anoia</t>
  </si>
  <si>
    <t>Altres (Preservació de la biodiversitat)</t>
  </si>
  <si>
    <t>Millora del turisme, augment de la biodiversitat, preservació de la riquesa forestal</t>
  </si>
  <si>
    <t>Revisar i modificar l'ordenança fiscal i reguladora de l'aigua al municipi per tal d'incentivar l'estalvi d'aquest recurs ja sigui modificant els preus de l’aigua o bonificant per estalvi als consumidors.</t>
  </si>
  <si>
    <t>Ordenança Fiscal núm. 11. Taxa per subministrament d’aigua</t>
  </si>
  <si>
    <t>Elaborar un catàleg de fonts i punts d'aigua i el pla de manteniment (i seguiment) de la seva qualitat de l'aigua</t>
  </si>
  <si>
    <t>Develop a catalog of fountains and water points and the maintenance (and tracking) plan of their water quality</t>
  </si>
  <si>
    <t>L'acció planteja l'elaboració d'un catàleg dels punts d'aigua existents així com un pla de manteniment (amb partides pressupostàries) d'aquestes. Aquest pla inclourà el control de la qualitat de l'aigua dels punts inventariats. Es pot plantejar la seva realització a través d'un Pla d'Ocupació de Recuperació de Fonts.</t>
  </si>
  <si>
    <t>Diputació de Barcelona, Fons Estatal per a l’Ocupació i la Sostenibilitat</t>
  </si>
  <si>
    <t>Pla de Gestió ramadera integrada en la gestió forestal i la prevenció d'incendis.</t>
  </si>
  <si>
    <t>Implementation of herds to facilitate forest management and fire prevention (transhumant zone)</t>
  </si>
  <si>
    <t xml:space="preserve">Arribar a un acord entre els Propietaris Forestals i Pastors i Productors Artesanals de la zona juntament amb els ADFs i Bombers per tal de crear sinèrgies per a la gestió forestal i la prevenció d'incendir forestals, però també per a la conservació i millora de la biodiversitat augmentant el valor i la producció d'aquestes zones. Es construiran corrals per a l'explotació ramadera de vaques i cavalls  que hi pasturaran. Es treballarà a les Zones Prioritàries d'Actuació per a la prevenció d’incendis que marcaran els Bombers. En aquestes zones s'hi faran treballs forestals o cremes controlades o obertures d’espais per trencar la continuïtat de la massa forestal vulnerable i amb alta densitat d’arbres per tal de crear una estructura de paisatge tradicional en mosaic agrosilvopastoral. </t>
  </si>
  <si>
    <t>Diputació de Barcelona, Ramaders i l'Associació Propietaris Forestals Boscos Bages - Anoia</t>
  </si>
  <si>
    <t>Augment de la producció forestal, noves zones de pastura i implantació ramadera</t>
  </si>
  <si>
    <t>Actuacions periòdiques de manteniment i millora de la xarxa d’abastament d'aigua del municipi.</t>
  </si>
  <si>
    <t>Periodic actions to maintain and improve the municipality water supply network.</t>
  </si>
  <si>
    <t>L'acció proposa actuacions periòdiques de renovació de la xarxa d'abastament municipal d’aigua. La xarxa actual té en alguns trams de més de 30 anys d'antiguitat i si no s'hi actua s’aniran incrementant les fuites i baixant el rendiment general de la xarxa. Això pot incrementar el consum energètic de la bomba del pou (més aigua a bombar per a mantenir el servei) i minvar les reserves de l’aqüífer. Si baixa el nivell de l’aqüífer s’haurà de baixar més la bomba i s’incrementarà l'energia necessària per bombar cada m3.    Al pressupost es proposen 2 accions repartides entre els anys 2020 i 2030 amb un valor apriximat de 20.000 € cada una (preu aproximat en funció d'actuacions de millora que s'han dut a terme al municipi amb anterioritat -veure apartat 1.2.5.1)</t>
  </si>
  <si>
    <t>Diputació de Barcelona, Agència Catalana de l'Aigua, Fons Estatal per a l’Ocupació i la Sostenibilitat</t>
  </si>
  <si>
    <t>Reducció del consum energètic per part de l'ajuntament (millora de l'eficiencia de bombament)</t>
  </si>
  <si>
    <t>Incloure al POUM la definició d'àrees urbanitzables atenent als impactes futurs esperats amb el canvi climàtic per tal de minimitzar-los (inundacions, rierades, ...).</t>
  </si>
  <si>
    <t>Include in the POUM the definition of urbanizable areas based on the expected future impacts according to climate change in order to minimize them (floods, flash floods,...)</t>
  </si>
  <si>
    <t xml:space="preserve">Aprofitant l'actual redacció del POUM del municipi, incloure una definició actualitzada de Zona Urbanitzable que tingui present els impactes futurs previstos a causa del Canvi Climàtic (augment de la intensitat de les tampoestes, augment de les rierades i de les inundacions, sequeres,...) </t>
  </si>
  <si>
    <t>Avanç del POUM</t>
  </si>
  <si>
    <t xml:space="preserve">
Write the DUPROCIM (unique document of Municipal Civil Protection) in order to update the emergency plans</t>
  </si>
  <si>
    <t>Actualitzar els plans multirisc i incloent l'actualització de la part d'incendis (anterior Pla Infocat), pla obligat pel municipi. Darrera homologació Infocat el 14/09/2005.</t>
  </si>
  <si>
    <t xml:space="preserve">
Establish direct warnings to the population sensitive to extreme temperatures (cold and heat).</t>
  </si>
  <si>
    <t>Impulsar estudi d'identificació i caracterització dels Punts Estratègics de Gestió (PEGs). Els PEG són punts que per la seva estructura forestal, situació estratègica i facilitat de gestió futura, siguin apropiats per canviar el comportament de l’incendi forestal i evitar que assoleixi grans dimensions fins a transformar-se en un GIF. Així mateix, s’impularà l’entrada dels propietaris forestals del municipi a l’Associació de Propietaris Forestal Serra de Rubió i/o que elaborin Instruments d’Ordenació Forestal (IOF) a les seves finques (per aquells propietaris que encara no en formin part).</t>
  </si>
  <si>
    <t>ADF, Associació Propietaris Forestals Serra de Rubió, diputació de Barcelona</t>
  </si>
  <si>
    <t>Promoure la sensibilització dels col·lectius d'agricultors i ramaders del municipi sobre la problemàtica de la contaminació de l'aigua per nitrats.</t>
  </si>
  <si>
    <t>Agricultors, Ramaders, DARPA, usuaris dels Horts</t>
  </si>
  <si>
    <t xml:space="preserve">Garantir l'accés a zones rurals i nuclis disseminats en casos d'incidències meteorològiques i incendis mitjançant manteniment de la xarxa de camins inventariats del TM </t>
  </si>
  <si>
    <t>Guarantee access to rural areas and disseminated houses in cases of weather events and fires.</t>
  </si>
  <si>
    <t>Es durà a terme un manteniment i millora continuats dels camins i pistes forestals del terme municipal de Copons, alguns dels quals donen accés a zones rurals i nuclis disseminats per tal que s'asseguri l'accés dels equips d'emergència en casos d'incidències meteorològiques i/o incendis.
Es disposa d’una xarxa de 47,37 km repartits en 31 camins inventariats. Més de la meitat es troben en general en bon estat de conservació, encara que molts d’ells presenten certes irregularitats degut a fenòmens com afloraments de roca, xaragall, fragments de roca, fortes pendents, etc. Tot i així el pas per ells amb vehicle tipus turisme no presenta dificultats. La majoria d’aquests camins són d’ús diari per accedir a cases disseminades, camps o nuclis de població. 
Mapa de camins inventariats:</t>
  </si>
  <si>
    <t>ADF, Associació Propietaris Forestals Serra de Rubió, Diputació de Barcelona</t>
  </si>
  <si>
    <t>Catàleg de Camins de Copons</t>
  </si>
  <si>
    <t>Actualitzar i dur a terme les actuacions previstes pel Pla Director d'Aigua (última revisió: Setembre 2009) i cercar una segona font de proveïment d'aigua de bona qualitat.</t>
  </si>
  <si>
    <t>Update and carry out the actions planned by the Water Master Plan (last revision: September 2009)  and look for a second source of good quality water supply.</t>
  </si>
  <si>
    <t>Taula RESUM ACCIONS PLA DIRECTOR DE L'AIGUA DE COPONS                                                                                                                                                                                                                                                                                                                                                                                                                                                                                                      Per altra banda s'haurà de fer una cerca d'una segona font d'aigua de bona qualitat ja que la que es compra en alta (Dipòsit de la Clau, TM Prats de Rei) està carregada de nitrats i no és apta pel cosnum humà.</t>
  </si>
  <si>
    <t>Aigua de Rigat, SA</t>
  </si>
  <si>
    <t>Garantia d'abastament, reducció de les despeses associades a la gestió i millora de la prevenció, reducció del consum energètic per part de l'ajuntament (millora de l'eficiencia de la xarxa)</t>
  </si>
  <si>
    <t>Pla Director de l'Aigua</t>
  </si>
  <si>
    <t>Pla director de l'Aigua de Copons</t>
  </si>
  <si>
    <t>Instal·lar proteccions solars a la Zona Esportiva de Copons (arbrat o tendals)</t>
  </si>
  <si>
    <t>Install solar protections in the Copons Sports Zone (trees or awnings)</t>
  </si>
  <si>
    <t>Instal·lació de proteccions solars fixes o provisionals als principals punts de trànsit peatonal. L'acció pretén protegir a les persones més vulnerables dels dies calorosos i onades de calor. Inicialment es proposa a la zona de la Pista Esportiva, però es pot ampliar o modificar segons els trajectes més freqüentats per les persones. Poden ser tendals que només es posin en l'època estival o increment de l'arbrat.</t>
  </si>
  <si>
    <t>Redacció d'un Pla de Preservació de Biodiversitat de Copons</t>
  </si>
  <si>
    <t xml:space="preserve">Drafting of a Plan for the Copons Biodiversity Preservation </t>
  </si>
  <si>
    <t>És important treballar per un municipi on el patrimoni verd estigui connectat i estableixi alhora una continuïtat amb el territori natural de la rodalia. Volem que la natura al municipi configuri no pas un mapa d’espais aïllats, sinó una autèntica xarxa verda i autòctona en consonància amb l'entorn natural que l'envolta. L’hem de considerar una infraestructura ecològica, en el sentit que és una part constituent del municipi que fa un servei no tan sols ambiental sinó també social. Hem de ser conscients que quan treballem en el verd urbà, influïm més enllà dels límits estrictes del municipi. Aquest Pla representa un esforç que abasta des del consum d'aigua o la qualitat de l’aire fins a la protecció d’espècies específiques a més de temes directament relacionats amb la qualitat de vida com el control del soroll o la tinença d’animals de companyia. La xarxa d’espais amb vegetació natural, agrícola o enjardinada, pública o privada, ofereix uns serveis ecològics, ambientals, socials i fins i tot econòmics. Algunes agressions a aquest verd urbà provenen de les nostres males pràctiques: tractar malament els espais verds és perniciós, però també ho és introduir-hi espècies exòtiques. El Pla de preservació d'Espècies Arbòries ha de ser un instrument estratègic que planifiqui a llarg termini les actuacions necessàries per aconseguir una infraestructura ecològica capaç d’oferir serveis ambientals i socials; de connectar el municipi amb el territori de l’entorn i, finalment, de fer-lo més resilient.</t>
  </si>
  <si>
    <t>Alcaldia i Regidoria Territori i Medi Ambient</t>
  </si>
  <si>
    <t>Altres (vulnerabilitat de la biodiversitat)</t>
  </si>
  <si>
    <t>Campanya adreçada a la població de sensibilització en criteris d'eficiència en l'enjardinament i el seu manteniment per a zones amb limintació de recursos hídrics.</t>
  </si>
  <si>
    <t>Sensitization campaign addressed to the population about efficiency criteria of their gardening and its maintenance for areas with scarcity of water resources.</t>
  </si>
  <si>
    <t>Promoure, mitjançant material imprès, l'eficiència en l'enjardinament particular per tal de sensibilitzar a la població sobre el cultiu o plantació d'espècies resistents a la sequera, amb poca demanda hídrica i a ser possible Incorporar criteris afavorint l'enjardinament amb espècies vegetals autòctones i resistents a la sequera i temperatures extremes (per fred i/o calor).</t>
  </si>
  <si>
    <t>Consell Comarcal de l'Anoia, Diputació de Barcelona</t>
  </si>
  <si>
    <t>Acció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plansd’ordenació urbanística municipal.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t>
  </si>
  <si>
    <t>Generalitat de Catalunya (Xarxa de Custòdia i Territori), Associació Propietaris Forestals Serra de Rubió.</t>
  </si>
  <si>
    <t>Promoure la creació d'una comunitat d'usuaris consumidors d'aigües per al reg de la zona dels Horts de Copons.</t>
  </si>
  <si>
    <t xml:space="preserve">
Promote the creation of a community of groundwater users  for the Copons vegetable gardens area.</t>
  </si>
  <si>
    <t xml:space="preserve">Promoció per a la creació de l'Associació per a la Conservació del Reg i Horts de Copons, amb la finalitat, entre d'altres, de:- Vetllar per la conservació de la zona dels Horts de Copons.    - Organitzar torns de rec als horts de Copons per tal d’aprofitar i racionalitzar el consum d’aigua.  Per aconseguir les seves finalitats, l’associació realitza les activitats següents:  - Gestió del subministrament d’aigua als Horts de Copons.    - Gestió dels projectes de conservació de reg, molins i basses de Copons.  </t>
  </si>
  <si>
    <t>Associació per a la Conservació del Reg i Horts de Copons</t>
  </si>
  <si>
    <t>Vetllar perquè els diferents subminstradors de llavors propers subministrin espècies resistents a la sequera. Elaborar sessions informatives pels agricultors.</t>
  </si>
  <si>
    <t>Agricultors i subministradors de llavors, usuaris dels Horts, DARPA</t>
  </si>
  <si>
    <t xml:space="preserve">Implementació de polítiques actives d'informació als abonats a la factura </t>
  </si>
  <si>
    <t xml:space="preserve">Implementation of active information policies  into the invoice </t>
  </si>
  <si>
    <t xml:space="preserve">S'implementaran polítiques actives d'informació als abonats a la factura (Aigua de Rigat, SA) comunicant / informant als usuaris d'aigua de xarxa sobre mesures d'estalvi de consum, estadístiques de consum i posicionament del propi abonat respecte la mitjana mitjançant un tríptic anual amb informació general i un trimestral amb l’estadística de consum dels diferents abonats. 
S’afegiria a la factura. 
El posicionament de cada abonat l’hauria de fer ell amb el seu consum i el gràfic
</t>
  </si>
  <si>
    <t>Gestió ramadera integrada en la gestió forestal i la prevenció d'incendis (zona històricament transhumant)</t>
  </si>
  <si>
    <t xml:space="preserve">Arribar a un acord entre els Propietaris Forestals i Pastors i Productors Artesanals de la zona juntament amb els ADFs i Bombers per tal de crear sinèrgies per a la gestió forestal i la prevenció d'incendir forestals, però també per a la conservació i millora de la biodiversitat augmentant el valor i la producció d'aquestes zones. Es construiran corrals per a l'explotació ramadera de cabres o ovelles que hi pasturaran. Es treballarà a les àrees estratègiques per a la prevenció d’incendis que marcaran els Bombers. En aquestes zones s'hi faran treballs forestals o cremes controlades o obertures d’espais per trencar la continuïtat de la massa forestal vulnerable i amb alta densitat d’arbres per tal de crear una estructura de paisatge tradicional en mosaic agrosilvopastoral. </t>
  </si>
  <si>
    <t>Diputació de Barcelona, Ramaders i l'Associació Propietaris Forestals Serra de Rubió</t>
  </si>
  <si>
    <t xml:space="preserve">Redactar ordenança fiscal i reguladora de l'aigua al municipi per tal d'incentivar l'estalvi d'aquest recurs </t>
  </si>
  <si>
    <t>Ordenança fiscal del servei d'abastament d'aigua</t>
  </si>
  <si>
    <t>Vetllar per que els diferents responsables duguin a terme un control exhaustiu i la prevenció adequada de les diferents plagues que poden afectar els recursos forestals del terme. D'aquesta manera s'assegura uns ecositemes més forts i resilients a possibles canvis en els règims hídrics o de temperatura.</t>
  </si>
  <si>
    <t>ADF, Associació Propietaris Forestals Serra de Rubió</t>
  </si>
  <si>
    <t>Foment de l'ús de biomassa forestal de proximitat per a usos tèrmics tant als equipaments municipals com als edificis residencials</t>
  </si>
  <si>
    <t>La compra d'estella, respon a l'estalvi en la compra del combustible i a la conseqüent reducció d'emissions de CO2 a l'atmosfera. El mercat de l'estella no ha variat durant els últims anys (entre 0,03 €/kwh i 0,028 €/kwh durant el període 2007-2013)  i no està sotmès a les decisions de les gras empreses en relació als combustibles fòssils (cost del kWh del gasoil ha augmentat un 130% durant la darrera dècada, el del gas natural un 86% i l'electricitat s'ha encarit un 87%), per tant es pot assegurar un preu molt més baix que el del gas propà (0,028 €/kwh en front dels 0,077 €/kwh i molt estable al llarg del temps. Pel que fa a les emissions de CO2, el balanç és gairebé zero i per tant s'eliminen aquelles emissions de C02 que s'emeten al utilitzar altres combustibles fòssils. A més, per fer rendible el consum de biomassa, obliga a no haver d'anar a buscar-la gaire lluny i per tant incentiva una gestió forestal sostenible de les zones properes on hi ha aquest tipus de consum de combustible, aportant així una acció doble de mitigació i d'adaptacióalhora, reduint el risc d'incendis forestals.</t>
  </si>
  <si>
    <t>Pacificació del trànsit rodat a la zona del nucli urbà mitjançant la creació de pàrquings dissuassoris als dos extrems del municipi</t>
  </si>
  <si>
    <t>Road traffic clearance in the area of the urban nucleus by creating dissuasive car parks at both ends of the municipality</t>
  </si>
  <si>
    <t>Pacificació del transit roadat a la zona del nucli urbà mitjançant el planejament de dos aparacaments dissuassoris a cada extrem de poble per tal que els usuaris deixin allà els vehicles privats i es redueixin els cotxes circulants. Això permetrà planejar un passeig o zona pacificada amb arbrat (per ombra) i altres elements urbans (esbarjo).</t>
  </si>
  <si>
    <t>Alcaldia, regidoria d'Urbanisme</t>
  </si>
  <si>
    <t>Diputació de Barcelona (Dept. Vies Locals)</t>
  </si>
  <si>
    <t>Altres (contaminació per GEH i acústica)</t>
  </si>
  <si>
    <t xml:space="preserve">Disposar de noves zones d'esbarjo i ombra </t>
  </si>
  <si>
    <t>Bonificació de la taxa d'escombraries. Pagament per quantitat de producció i qualitat de separació.</t>
  </si>
  <si>
    <t>Bonus of the garbage rate. Payment for productions quantity and separation quality.</t>
  </si>
  <si>
    <t>Un cop iniciada la recollida porta a porta de totes les fraccions al municipi (maig 2018) es podrà dur a terme un estudi de la producctió i el grau de separació de forma personalitzada.  Amb aquesta informació es podrà implementar una taxa d'escombraries més justa per a aquells usuaris que millor separen i menys produeixen, bonificant-los part de la taxa i gravant a aqueslls que no compleixen o tenen mancances.</t>
  </si>
  <si>
    <t>Alcaldia, Regidoria d'Hisenda</t>
  </si>
  <si>
    <t>Consell Comarcal (FCC, empresa concessionada per la recollida de residus)</t>
  </si>
  <si>
    <t>Altres (reducció de residus)</t>
  </si>
  <si>
    <t>s'incentiva la reducció de residus i per tant de les emissions del municipi</t>
  </si>
  <si>
    <t>Execució del Pla director del clavegueram (prioritats a l'àmbit de l'escola Vora del Mar i en els abocaments al riu Foix)</t>
  </si>
  <si>
    <t>Implementation of priority actions of the Sewage master plan (reduction of floods and wastewater discharge)</t>
  </si>
  <si>
    <t>Àrea d'Espai Públic</t>
  </si>
  <si>
    <t>Paviments permeables allà on sigui possible</t>
  </si>
  <si>
    <t>Permeable pavements in new developments</t>
  </si>
  <si>
    <t>Àrea d'Urbanisme i À. Espai Públic</t>
  </si>
  <si>
    <t>Disseny i execució del Parc Central de Cubelles</t>
  </si>
  <si>
    <t>Design and implementation of Cubelles Central Park</t>
  </si>
  <si>
    <t>Millora de la infraestructura d'abastament i sanejament d'aigua a través de la nova gestió</t>
  </si>
  <si>
    <t>Improvement of water supply and sewage infrastructure</t>
  </si>
  <si>
    <t>Zones verdes amb vegetació de baix manteniment i adaptades al clima</t>
  </si>
  <si>
    <t>Green areas with low maintenance and adapted Mediterranean vegetation</t>
  </si>
  <si>
    <t>Manteniment i millora d'espais verds i increment de les zones de refresc</t>
  </si>
  <si>
    <t>Green areas maintenance and increasing of cool areas</t>
  </si>
  <si>
    <t>Diversificació de l'activitat econòmica local i de l'oferta turística</t>
  </si>
  <si>
    <t xml:space="preserve">Local economy and tourism offer diversification </t>
  </si>
  <si>
    <t>Àrea de Turisme</t>
  </si>
  <si>
    <t>Participació en la Carta europea de turisme sostenible del Parc del Foix, Olèrdola i del Parc del Garraf</t>
  </si>
  <si>
    <t>Participation in the European Charter for Sustainable Tourism of Parc del Foix, Olèrdola and Parc del Garraf</t>
  </si>
  <si>
    <t>Redacció del Pla de gestió del Foix</t>
  </si>
  <si>
    <t>Design of the Foix River Management Plan</t>
  </si>
  <si>
    <t>Àrea de Medi Ambient i À. de Turisme</t>
  </si>
  <si>
    <t>Gestió de parcel·les forestals municipals i acords de custòdia amb entitats ambientals</t>
  </si>
  <si>
    <t>Municipal forest plots management and safe-keeping agreements</t>
  </si>
  <si>
    <t>Promoure l'execució de les franges de protecció dels propietaris forestals privats</t>
  </si>
  <si>
    <t>Fostering the implementation of security protection borders for fire prevention</t>
  </si>
  <si>
    <t>Restauració i millora forestal dels terrenys afectats per incendis</t>
  </si>
  <si>
    <t>Restoration and forestry improvement of areas affected by fire</t>
  </si>
  <si>
    <t>Protecció i conservació dels cordons dunars de les platges</t>
  </si>
  <si>
    <t>Protection and conservation of dunes in local beaches</t>
  </si>
  <si>
    <t>Preservació de les praderies de Posidonia oceanica properes al litoral del municipi</t>
  </si>
  <si>
    <t xml:space="preserve">Conservation of Posidonia oceanica prairies near the municipal coastline </t>
  </si>
  <si>
    <t>Campanya d’informació sobre la utilització del recurs aigua en el sector residencial</t>
  </si>
  <si>
    <t>Regidoria de Qualitat Urbana i Interior</t>
  </si>
  <si>
    <t>Agenda 21</t>
  </si>
  <si>
    <t xml:space="preserve">Organització de jornades de treball per als sectors de la indústria i del comerç. </t>
  </si>
  <si>
    <t>Programa pilot per a crear un segell de qualitat per a l’ús eficient de l’aigua en el sector comercial</t>
  </si>
  <si>
    <t>Realitzar un estudi de pous alternatius de propietat municipal per a poder aprofitar l’aigua del freàtic per a reg de parcs i jardins.</t>
  </si>
  <si>
    <t>Redactar un pla d’enjardinament municipal sostenible</t>
  </si>
  <si>
    <t>DIBA</t>
  </si>
  <si>
    <t>Inventariar i millorar els sistemes de reg urbà públic.</t>
  </si>
  <si>
    <t>Aplicar conceptes d’enginyeria bioclimàtica per evitar inundacions i assegurar la infiltració de l’aigua al subsòl</t>
  </si>
  <si>
    <t>Optimitzar el manteniment de fonts i brolladors per evitar consums d’aigua innecessaris.</t>
  </si>
  <si>
    <t>Incorporar als requeriments del concurs municipal de gestió d’aigua mesures per a la conscienciació dels ciutadans.</t>
  </si>
  <si>
    <t>Regular l’ús d’aigua freàtica per a particulars i avisar de la seva contaminació en cas d’inundacions i trencaments</t>
  </si>
  <si>
    <t>Permeabilitzar el Passeig de Mossèn Jacint Verdaguer amb l'aplicació de paviments permeables, cunetes d'infiltració i àrees de bioretenció</t>
  </si>
  <si>
    <t>Increase the permeability of Passeig Mossèn Jacint Verdaguer using permeable materials, infiltrating kerbs and balancing ponds</t>
  </si>
  <si>
    <t xml:space="preserve">Permeabilitzar el carrer de França i de la Gran Bretanya amb l'aplicació de paviments permeables i cunetes i rases d'infiltració </t>
  </si>
  <si>
    <t xml:space="preserve">Increase the permeability of França St and Gran Bretanya St using permeable materials, infiltrating kerbs and infiltrating trenchs. ponds </t>
  </si>
  <si>
    <t>Implantar basses d'infiltració a la zona verda (Clau 2 Parcs i jardins urbans) paral·lela a l'Av. de Catalunya</t>
  </si>
  <si>
    <t>Implementing rain gardens and balancing ponds at “Zone 2 Parcs i jardins urbans” parallel at Catalunya Avenue</t>
  </si>
  <si>
    <t>Estudiar la possibilitat d'implementar rases de laminació, infiltració o drenants al nord del Complex Esportiu de Les Comes, evitant l'afectació als HIC presents a l'àrea</t>
  </si>
  <si>
    <t>Study the possibility of building flow lamination, infiltration o drainage areas north of Complex Esportiru Les Comes, avoinding the Prioritary European Habitats located at the area</t>
  </si>
  <si>
    <t>Estudiar la possibilitat d'establir rases d'infiltració o drenants, paviments permeables i una àrea d'infiltració al parc ubicat a la zona sud del Complex Esportiu de Les Comes</t>
  </si>
  <si>
    <t>Study the possibility of placing drainage or infiltrating trenchs, permeable pavements and a balancing pond at the park located south of Complex Esportiu de Les Comes</t>
  </si>
  <si>
    <t>Fomentar la permeabilitat de l'espai públic</t>
  </si>
  <si>
    <t>Promotion of permeability in public areas</t>
  </si>
  <si>
    <t>Estudiar la necessitat de construir dipòsits d’aigua de pluja per augmentar les reserves d’aigua per a consum residencial</t>
  </si>
  <si>
    <t>Studdy the necessity for the construction of rain water diposits to increase water reservoirs for residential consumption</t>
  </si>
  <si>
    <t>Vetllar per mantenir el rendiment de la xarxa d'aigua potable per sobre del 20%</t>
  </si>
  <si>
    <t>Monitor the water network performance above 80%</t>
  </si>
  <si>
    <t xml:space="preserve">Redacció d’un pla d’arbrat específic per al programa rutes saludables, Anella verda i els camins escolars segurs. </t>
  </si>
  <si>
    <t>Redacció d’un pla de desenvolupament local incorporant les oportunitats potencials del canvi climàtic i identificar les necessitats de reconversió del sector econòmic</t>
  </si>
  <si>
    <t xml:space="preserve">Redacció d’un programa específic per prevenir i mitigar els impactes del canvi climàtic en la qualitat de l’aire. </t>
  </si>
  <si>
    <t>Departament de Territori i Sostenibilitat de la Generalitat de Catalunya</t>
  </si>
  <si>
    <t>Revisió del Pacte dels Alcaldes per una Energia Sostenible per executar les accions pendents</t>
  </si>
  <si>
    <t>PAESC d'Igualada</t>
  </si>
  <si>
    <t>Elaborar un estudi sobre els impactes associats al canvi climàtic i la seva afectació als subministres bàsics.</t>
  </si>
  <si>
    <t>Revisar les pòlisses d'assegurances contractades en l'Ajuntament i garantir que donen cobertura als riscos associats al canvi climàtic.</t>
  </si>
  <si>
    <t>Regidories de Governació i Empreses Municipals i Hisenda</t>
  </si>
  <si>
    <t>Realitzar un pla d'actuació municipal específic davant els possibles talls de subministrament, per tal de garantir un servei mínim als serveis de primera necessitat</t>
  </si>
  <si>
    <t>Actualització dels plans específics municipals</t>
  </si>
  <si>
    <t>Utilització del portal web de l’ajuntament per inserir informació relativa al canvi climàtic i consells pràctics.</t>
  </si>
  <si>
    <t>Creació d’un fòrum de participació ciutadana virtual</t>
  </si>
  <si>
    <t>Definir un responsable de comunicació 2.0</t>
  </si>
  <si>
    <t>Elaborar i distribuir fulletons d’informació general sobre els impactes del canvi climàtic i el PMACC.</t>
  </si>
  <si>
    <t>Engegar un fòrum de participació ciutadana sobre canvi climàtic: aspectes i mesures d’adaptació i mitigació.</t>
  </si>
  <si>
    <t>Implementar i potenciar la Via Blava</t>
  </si>
  <si>
    <t>Implementing and promoting Via Blava, a blue and green infraestructure</t>
  </si>
  <si>
    <t>Finalitzar l'execució de l'Anella Verda i mantenir els trams ja implementats</t>
  </si>
  <si>
    <t>Finishing the construction of Anella Verda (green infraestructure) and upkeeping the parts already built</t>
  </si>
  <si>
    <t>Elaborar i implementar el Pla d'Arbrat del municipi, prioritzant les espècies no alergògenes i aquelles amb menors consums d'aigua i optimització de les zones d'ombra</t>
  </si>
  <si>
    <t>Redacting the Urban Trees Plan, prioritizing non allergenic and or low water consumption species and those that can maximise shade creation.</t>
  </si>
  <si>
    <t>Incorporar criteris d'adaptació al canvi climàtic en els plecs d'obra, tant d'edificació com d'urbanització</t>
  </si>
  <si>
    <t>Introducing climate change adaptation criteria in tender specifications, both in building and urbanisation</t>
  </si>
  <si>
    <t xml:space="preserve">Estudiar l’ampliació de zones d’ombra en la via pública (arbrat o elements infrastructurals com tendals i marquesines </t>
  </si>
  <si>
    <t>Study the public areas susceptible of increasing shade using trees or other infrastructure</t>
  </si>
  <si>
    <t>Foment i manteniment dels horts urbans</t>
  </si>
  <si>
    <t>Promotion and maintenance of urban vegetable gardens</t>
  </si>
  <si>
    <t>Obtenir el certificat energètic dels equipaments municipals existents i de nova construcció i fer-ne el seguiment. Fer difusió als usuaris de l’etiqueta de qualificació</t>
  </si>
  <si>
    <t>Indicar la qualificació energètica dels habitatges del sector terciari</t>
  </si>
  <si>
    <t>Anomenar la figura de Gestor Energètic Municipal</t>
  </si>
  <si>
    <t>Instal·lar un sistema de telecontrol de consum en equipaments municipals</t>
  </si>
  <si>
    <t>Fomentar la renovació de calderes i/o estufes domèstiques per calderes més eficients</t>
  </si>
  <si>
    <t>ICAEN</t>
  </si>
  <si>
    <t>Disposar d’equips de telemesura per a la cessió d’equips a ciutadans i petits establiments del sector terciari</t>
  </si>
  <si>
    <t>Promoure la creació d'una xarxa de comerços/establiments eficients energèticament</t>
  </si>
  <si>
    <t>Instal·lar comptadors amb display en un lloc visible del centre educatiu</t>
  </si>
  <si>
    <t>Impulsar el Projecte 50-50 a les escoles del municipi</t>
  </si>
  <si>
    <t>Organitzar seminaris o jornades per millorar l'eficiència energètica als establiments del sector terciari, en especial al sector de l'hostaleria</t>
  </si>
  <si>
    <t>Valoració del bosc de ribera en paràmetres econòmics</t>
  </si>
  <si>
    <t>Departament de Territori i Sostenibilitat de la Generalitat de Catalunya, DIBA</t>
  </si>
  <si>
    <t>Identificar els hàbitats i les espècies més vulnerables als efectes del canvi climàtic</t>
  </si>
  <si>
    <t>Promoció dels camins escolars segurs d’acord amb l’objectiu del Pla de Salut actualment en redacció</t>
  </si>
  <si>
    <t xml:space="preserve">Establiment d’espais lliures de vehicles motoritzats. Pacificació de la ciutat. </t>
  </si>
  <si>
    <t>Pla de Mobilitat Urbana Sostenible d'Igualada</t>
  </si>
  <si>
    <t>Ordenança de construcció sostenible. Aplicació de criteris bioclimàtics a l’urbanisme i l’edificació</t>
  </si>
  <si>
    <t xml:space="preserve">Incorporar al POUM tots els criteris tècnics identificats al llarg del Pla d’Adaptació així com totes les accions derivades del PACC en termes d’urbanisme i mobilitat.  </t>
  </si>
  <si>
    <t xml:space="preserve">Redacció d’un protocol d’actuació de la Policia Local en episodis meteorològics extrems </t>
  </si>
  <si>
    <t>Actors inclosos en el DUPROCIM</t>
  </si>
  <si>
    <t>Programar inspeccions ordinàries de la presència d’assentaments de persones en el riu Anoia o afluents</t>
  </si>
  <si>
    <t>Utilització dels panells de senyalització digital per a donar informació de les alertes de protecció civil</t>
  </si>
  <si>
    <t>Continuar amb la política de disminució en la producció de residus</t>
  </si>
  <si>
    <t>Incorporar al Pla d’Arbrat municipal la producció d’al·lergògens</t>
  </si>
  <si>
    <t>Pla de Salut d'Igualada</t>
  </si>
  <si>
    <t>Elaborar un Pla d’actuació per temperatures extremes</t>
  </si>
  <si>
    <t>Establir campanyes informatives amb l’objectiu de disminuir la vulnerabilitat de la població</t>
  </si>
  <si>
    <t>Institut Català de la Salut</t>
  </si>
  <si>
    <t>Adequar instal·lacions, calendaris i horaris de les activitats lectives i esportives de la població escolar</t>
  </si>
  <si>
    <t xml:space="preserve">Realitzar el seguiment i control de vectors transmissors de malalties infeccioses.  </t>
  </si>
  <si>
    <t>Sistematitzar un protocol de comunicació per a gent vulnerable als al·lergògens.</t>
  </si>
  <si>
    <t>Sistematitzar un protocol de comunicació per a gent vulnerable a cops de calor i onades de fred.</t>
  </si>
  <si>
    <t>Realitzar sessions informatives a la ciutadania sobre els impactes del canvi climàtic a la salut.</t>
  </si>
  <si>
    <t xml:space="preserve">Monitorització dels nivells de temperatura i CO2 en centres escolars i avaluar-ne l’afectació sobre el rendiment escolar.  </t>
  </si>
  <si>
    <t>Creació d’espais segurs per a l’aparcament de bicicletes</t>
  </si>
  <si>
    <t>Adequació dels serveis de transport públic a la localització dels llocs de treball.</t>
  </si>
  <si>
    <t>DIBA, Generalitat de Catalunya</t>
  </si>
  <si>
    <t>Redistribució de l’impost de vehicles per tal d’afavorir la compra de vehicles de mínima emissió de CO2, inclosos els elèctrics, híbrids i híbrids endollables.</t>
  </si>
  <si>
    <t>Substitució dels vehicles municipals per vehicles en base elèctrica</t>
  </si>
  <si>
    <t>Instal·lar punts de recàrrega per a vehicles elèctrics</t>
  </si>
  <si>
    <t>Crear una borsa local per compartir cotxe.</t>
  </si>
  <si>
    <t>Adquirir bicicletes (elèctriques o no) per a determinats desplaçaments de treballadors municipals</t>
  </si>
  <si>
    <t>Specific workshops for industry and commercial sector</t>
  </si>
  <si>
    <t>pilot program to create a label related to the efficient use of water among the commercial sector</t>
  </si>
  <si>
    <t>Studying  groundwater use for watering and cleaning</t>
  </si>
  <si>
    <t>Garden plan including sustainable criteria</t>
  </si>
  <si>
    <t>Improving municipal gardens' watering systems</t>
  </si>
  <si>
    <t>Bioclimatic criteria to prevent floods</t>
  </si>
  <si>
    <t>Improving maintainance of fountains</t>
  </si>
  <si>
    <t>Including water saving advises into the new tenders to manage water supply</t>
  </si>
  <si>
    <t>Groundwater use regulation</t>
  </si>
  <si>
    <t>Tree plan to promote healthy routes</t>
  </si>
  <si>
    <t>Development plan, considering climate change consequences, to reconvert local economy</t>
  </si>
  <si>
    <t>plan to prevent negative ocnsequences of lcimate change in air quality</t>
  </si>
  <si>
    <t>Reviewing the SECAP</t>
  </si>
  <si>
    <t>Studying climate change impacts on basic supplies</t>
  </si>
  <si>
    <t>reviewing insurance contracts with the Local Authority to guarantee the coverage of climate change consequences</t>
  </si>
  <si>
    <t>Action plan for basic supplies in order to guarantee them in emergency cases</t>
  </si>
  <si>
    <t>Updating municipal plans</t>
  </si>
  <si>
    <t>Using the municipal webpage to inform on climate change</t>
  </si>
  <si>
    <t>Creation of a virtual forum for citizens</t>
  </si>
  <si>
    <t>Identifying a communication 2.0 responsible</t>
  </si>
  <si>
    <t>Specific leaflets on climate change and adaptation</t>
  </si>
  <si>
    <t>New citizen forum on climate change</t>
  </si>
  <si>
    <t>Energy label for municipal buildings</t>
  </si>
  <si>
    <t>Energy label for tertiary sector buildings</t>
  </si>
  <si>
    <t>Identifying the energy manager of the municipality</t>
  </si>
  <si>
    <t>Remote management systems for municipal buildings</t>
  </si>
  <si>
    <t>Fostering boilers' renewal among citizens</t>
  </si>
  <si>
    <t>Smartmeter loan system for citizens</t>
  </si>
  <si>
    <t>Network of energy efficient shops</t>
  </si>
  <si>
    <t>Displays in schools showing energy consumption</t>
  </si>
  <si>
    <t>50-50 projects in schools</t>
  </si>
  <si>
    <t>Workshops on energy efficiency for the tertiary sector</t>
  </si>
  <si>
    <t>economic value of the riverbank forest</t>
  </si>
  <si>
    <t>Identifying the habitats and species vulnerable to climate change</t>
  </si>
  <si>
    <t>School paths</t>
  </si>
  <si>
    <t>Free car areas.</t>
  </si>
  <si>
    <t>Including climate change criteria in urban planning</t>
  </si>
  <si>
    <t>Protocol for local police in case of extreme weather events</t>
  </si>
  <si>
    <t>Schedule regular inspections of the presence of settlements of people in the Anoia river or tributaries</t>
  </si>
  <si>
    <t>panels to alert of extreme weather events</t>
  </si>
  <si>
    <t>Continuing waste management reducing policy</t>
  </si>
  <si>
    <t>Including in the Tree plan criteria to reduce allergenic species</t>
  </si>
  <si>
    <t>Action plan in case of extreme temperatures</t>
  </si>
  <si>
    <t>Specific climate change campaigns to reduce citizens vulnerability</t>
  </si>
  <si>
    <t>Re-schedule sports activities of students in case of extreme weather events</t>
  </si>
  <si>
    <t>Monitoring transmitting vectors of infectious diseases</t>
  </si>
  <si>
    <t>Specific protocol to give supprot people with allergies</t>
  </si>
  <si>
    <t>Communication protocol for people vulnerable to heat weaves</t>
  </si>
  <si>
    <t>Specific information sessions fr citizens</t>
  </si>
  <si>
    <t>Monitoring temperature and CO2 levels in schools</t>
  </si>
  <si>
    <t>Secure bikes parks</t>
  </si>
  <si>
    <t>optimizing public transport to working needs</t>
  </si>
  <si>
    <t>Including CO2 emissions criteria for car taxes</t>
  </si>
  <si>
    <t>Renewal of municipal fleet</t>
  </si>
  <si>
    <t>echarging points for electric cars</t>
  </si>
  <si>
    <t>Car sharing system</t>
  </si>
  <si>
    <t>Bicycles for municipal staff</t>
  </si>
  <si>
    <t>d 20.000 a 50.000 hab.</t>
  </si>
  <si>
    <t xml:space="preserve">Impulsar accions per racionalitzar el consum d'aigua i energia als sectors industrial i serveis.
</t>
  </si>
  <si>
    <t>Encouraging actions that rationalize the use of  water and energy in the industries and service sectors.</t>
  </si>
  <si>
    <t>Medi Ambient</t>
  </si>
  <si>
    <t>Ajunta,emt
Diputació de Barcelona (recursos tècnics)</t>
  </si>
  <si>
    <t>Pla de mitigació</t>
  </si>
  <si>
    <t>Vetllar perquè el Pla Director Muntanyes del Baix integri criteris d'adpatació al canvi climàtic.</t>
  </si>
  <si>
    <t>Ensure that the Montanyes del Baix Master Plan includes criteria to adapt to climate change.</t>
  </si>
  <si>
    <t>Consell comarcal del Baix Llobregat</t>
  </si>
  <si>
    <t>Millora la qualitat de l'entorn, millora la qualitat de vida, millora l'economia local, millora el turisme</t>
  </si>
  <si>
    <t>Protecció espai Muntanyes del Baix Llobregat</t>
  </si>
  <si>
    <t>Adaptació (al canvi climàtic) i coordinació amb el Pla de Salut del municipi</t>
  </si>
  <si>
    <t>Adaptation (to climate change) of the Council of Health of the municipality</t>
  </si>
  <si>
    <t>Àrea de Salut</t>
  </si>
  <si>
    <t>Menor afectació a la població de les onades de calor.
Major consienciació sobre lar realitat i els efectes del canvi climàtic..</t>
  </si>
  <si>
    <t>Lower impact on the population of heat waves.
Increased awareness about reality and the effects of climate change</t>
  </si>
  <si>
    <t>Pla municipal de Salut</t>
  </si>
  <si>
    <t>Incrementar la relació amb els propietaris forestals per millorar la gestió dels boscos</t>
  </si>
  <si>
    <t>Fomentar les actuacions encaminades a la conservació del sòl i les masses arbrades enfront de fenòmens com la sequera, els incendis, les plagues, l’erosió del sòl....
Les finques estan agrupades en molt pocs propietaris.
Incrementar el grau de coneixement per poder treballar en l'establiment de criteris i polítiques d'actuació conjuntes.</t>
  </si>
  <si>
    <t xml:space="preserve">Increased awareness about reality and the effects of climate change </t>
  </si>
  <si>
    <t>Elaborar el DUPROCIM, contemplant les previsions per efectes del canvi climàtic</t>
  </si>
  <si>
    <t>Redacció del DUPROCIM
Inclou l'Acció 2,9 del PAA revisat i parcialment l'acció 2,10</t>
  </si>
  <si>
    <t>Altres (transversal)</t>
  </si>
  <si>
    <t>Fomentar en les indústries situades en la zona inundable la incorporació de criteris preventius</t>
  </si>
  <si>
    <t>Encourage the inclusion of preventive measures amongst the industries located in a flood zone.</t>
  </si>
  <si>
    <t>Entre aquests criteris estaria, per exemple, la redacció de PAU propis de les activitats</t>
  </si>
  <si>
    <t>Protocol d'actuació per onades de calor</t>
  </si>
  <si>
    <t>Protocol for people vulnerable to heat waves</t>
  </si>
  <si>
    <t>Salut
Serveis socials</t>
  </si>
  <si>
    <t>Pla d'Acció per a la millora de la qualitat de l'aire.
Pla municipal de Salut.</t>
  </si>
  <si>
    <t>Aprofitar els horts urbans per promocionar el consum de productes ecològics i de proximitat</t>
  </si>
  <si>
    <t>Use urban gardens to promote organic and local consumption</t>
  </si>
  <si>
    <t>Relació amb els horts urbans de la colònia del Palau</t>
  </si>
  <si>
    <t>Salut, serveis socials, medi ambient</t>
  </si>
  <si>
    <t>Ajuntament 
Adjudicataris dels horts</t>
  </si>
  <si>
    <t xml:space="preserve">Redacció d'una ordenança municipal d'estalvi i usos de l'aigua </t>
  </si>
  <si>
    <t>Writing a city ordinance to reduce  water consumption</t>
  </si>
  <si>
    <t>Incorporada en la revisió de PAA</t>
  </si>
  <si>
    <t>Serveis urbans</t>
  </si>
  <si>
    <t>Estudi per la localització i quantificació de les pèrdues de la xarxa de subministrament d'aigua potable</t>
  </si>
  <si>
    <t>Study for the localization and quantification of the loss from the water supply network.</t>
  </si>
  <si>
    <t>AMB B36</t>
  </si>
  <si>
    <t>x</t>
  </si>
  <si>
    <t>Ajuntament
FCC Aqualia</t>
  </si>
  <si>
    <t>Actualització de la cartografia de la xarxa de clavegueram</t>
  </si>
  <si>
    <t>Update the cartography of the sewage network.</t>
  </si>
  <si>
    <t>Desestimada en la revisió del pla d'acció però s'incorpora perquè estaè en curs.</t>
  </si>
  <si>
    <t>Aplicar tarifes de subministrament d'aigua amb criteris ambientals</t>
  </si>
  <si>
    <t>Applying water supply rates with environmental criteria.</t>
  </si>
  <si>
    <t>Incrementar la capacitat d'emmagatzematge de la xarxa de distribucaió d'aigua potable</t>
  </si>
  <si>
    <t>Increase in the storage capacity of the potable water distribution network</t>
  </si>
  <si>
    <t>Aquesta acció juntament amb la millora del rendiment de la xarxa de distribució inclosa a l'Agenda 21 tenen com a objectiu reforçar la garantia de disponibilitat del recurs.</t>
  </si>
  <si>
    <t>FCC Aqualia
ATLL
ACA</t>
  </si>
  <si>
    <t>Major garantia de subminstrament en cas de sequera.</t>
  </si>
  <si>
    <t>Greater guarantee of water supply in case of drought</t>
  </si>
  <si>
    <t>Elaborar un Pla Director del Verd Urbà adaptat a la major incidència de plagues</t>
  </si>
  <si>
    <t>Devise and apply a Urban Green Master Plan</t>
  </si>
  <si>
    <t>El pla ha de contemplar aspectes com:
•       protocols de manteniment de zones verdes per una ràpida detecció de plagues i espècies invasores
Ull amb la sensibilitat amb el tema de plantes i flors!!!</t>
  </si>
  <si>
    <t>Millora de la qualitat urbana</t>
  </si>
  <si>
    <t>Adding preventive measures against climate change in the urban planning.</t>
  </si>
  <si>
    <t>En el seu redactat ha de quedar clar que queda poc sòl per edificar, pràcticament nul. 
Avaluar l’adequació del POUM, en fase d’aprovació provisional, a l’anàlisi de la vulnerabilitat al canvi climàtic i incorporar, si escau, criteris específics com:
•       Evitar intensificar l’ocupació en zones inundables. 
•       Tenir en compte criteris bioclimàtics en el disseny dels teixits urbans (orientacions, ombres...).
•       Preveure tipologies edificatòries que permetin la disponibilitat de cobertes per a la implantació d’energies renovables, cobertes enjardinades, etc.
•       Consideració de les condicions futures sota el canvi climàtic en el disseny d’infraestructures i l’assumpció de la probabilitat d’ocurrència i la magnitud probable.
Incorpora accions del PAES (4,1,1) i PAA (4,7).
Accions G1.1 i G1.2 de l'AMB</t>
  </si>
  <si>
    <t>Ajuntament
Equip redactor del POUM</t>
  </si>
  <si>
    <t>Elaborar criteris específics per al disseny d'espais lliures públics i privats</t>
  </si>
  <si>
    <t>Devise specific criteria for the design of green areas, both in private and public spaces</t>
  </si>
  <si>
    <t>Els criteris han d’incloure aspectes com: 
•       Utilització de materials menys sensibles a la calor en el mobiliari urbà, continuar amb el criteri actual d'utiltizar la fusta tractada.
•       Ubicació de fonts i zones de refresc.
•       Disponibilitat d’ombres.
Acció D 3 1 de l'AMB</t>
  </si>
  <si>
    <t>Elaborar una cartografia del parc d'edificis segons el grau d'eficiència energètica.</t>
  </si>
  <si>
    <t>Elaboració de cartografia del parc d'edifics existens segons el seu grau d'eficiència energètica per tenir una diagosi dels teixits urbans des de l'òptica energètica i prioritzar els incentius a la rehabilitació.
Acció G2 pla AMB</t>
  </si>
  <si>
    <t xml:space="preserve">Urbanisme </t>
  </si>
  <si>
    <t>Ajuntament
ICAEN</t>
  </si>
  <si>
    <t>Projecte d'aprofitament de les aigües pluvials i freàtiques vinculat a la restauració del sistema fluvial i la conservació de l'aqüífer de la Cubeta de Sant Andreu.</t>
  </si>
  <si>
    <t>Project for the exploitation of rainwater and potable water linked to the restoration of the river system and the conservation of the aquifer of the Cubeta de Sant Andreu.</t>
  </si>
  <si>
    <t xml:space="preserve">Acció 4.4 PAA. La  proximitat  del  riu  Llobregat  així  com  la  situació  geogràfica  fan  que  Sant Andreu  tingui  una interessant  xarxa  fluvial  al  mateix  temps  que  un  sistema d’aigües freàtiques i aqüífers d’interès. Actualment, tret del riu Llobregat els altres cursos  fluvials es troben força  alterats i caldria restaurar tot el sistema  hidrològic  per  tal  d’assegurar  el  manteniment  i  la  qualitat  de  les aigües subterrànies i els ecosistemes.  Per aquesta raó es planteja dur a terme un projecte global de restauració del cicle hidrològic que vagi des de l’aprofitament i recollida d’aigües pluvials, la derivació pels diferents cursos fluvials, fins a la seva arribada a l’aqüífer o el riu. </t>
  </si>
  <si>
    <t>Urbanisme 
Serveis urbans</t>
  </si>
  <si>
    <t>Ajuntament
CUACSA
AMB
ACA</t>
  </si>
  <si>
    <t>Increment de la disponibilitat d'aigua.
Millora dels ecosistemes.</t>
  </si>
  <si>
    <t>Millora de l'estat qualitatiu i quantitatiu de l'aqüífer de la Cubeta de Sant Andreu</t>
  </si>
  <si>
    <t>Improvement of the qualitative and quantitative status of the aquifer of the Cubeta de Sant Andreu</t>
  </si>
  <si>
    <t>Pla d'acció ambiental</t>
  </si>
  <si>
    <t>Completar la xarxa de dipòsits de laminació a l'entrada dels torrents en zona urbana</t>
  </si>
  <si>
    <t>Rainwater retention tanks</t>
  </si>
  <si>
    <t>Les infraestructures s'hauran de dimensionar d'acord a les previsions dels efectes del canvi climàtic. Fet el dipòsit de la Riera de Can Canals, just abans de quedar soterrada en la trama urbana, sota el poliesportiu municipal. Prevvista la del canal Sedó, al costat del polígon Camp Llarg. Acció B 4 2 AMB</t>
  </si>
  <si>
    <t>Ajuntament
AMB</t>
  </si>
  <si>
    <t>Diferència</t>
  </si>
  <si>
    <t>€/acció</t>
  </si>
  <si>
    <t>Incorporació de mesures preventives envers els efectes del canvi climàtic en el POUM</t>
  </si>
  <si>
    <t>Mapping buildings park according to the degree of energy efficiency</t>
  </si>
  <si>
    <t>Establir avisos directes a la població sensible a les onades de calor i a freds extrems</t>
  </si>
  <si>
    <t>Disminució dels efectes negatius a la població.</t>
  </si>
  <si>
    <t xml:space="preserve">Reduction of the negative effects on the population. </t>
  </si>
  <si>
    <t>Cost baix</t>
  </si>
  <si>
    <t>DUPROCIM (document únic de protecció civil municipal)</t>
  </si>
  <si>
    <t>Redactar el DUPROCIM (document únic de Protecció Civil Municipal) per a actualitzar els plans d'emergències</t>
  </si>
  <si>
    <t>Write emergency plan</t>
  </si>
  <si>
    <t>Consell Comarcal del Berguedà</t>
  </si>
  <si>
    <t>Impulsar instruments d'ordenació forestal (IOF) i actuacions a les finques forestals (prioritat zones PEG's)</t>
  </si>
  <si>
    <t>Promote instruments forests (IOF) and actions on forest</t>
  </si>
  <si>
    <t>Ajuntament, Consell Comarcal del Berguedà, Associació Verd Berguedà</t>
  </si>
  <si>
    <t>Disminució del risc d'incendi forestal.</t>
  </si>
  <si>
    <t xml:space="preserve">
Decreased forest fire risk.</t>
  </si>
  <si>
    <t>Cost elevat</t>
  </si>
  <si>
    <t>Introduir la gestió ramaderia  en la gestió forestal per a la prevenció d'incendis forestals</t>
  </si>
  <si>
    <t>Introducing management of livestock in forest management fora a fire prevention</t>
  </si>
  <si>
    <t>Millora del control de la pastura.</t>
  </si>
  <si>
    <t>Disminució del risc d'incendi forestal</t>
  </si>
  <si>
    <t>Elaborar un Pla Director d'Abastament d'aigua municipal</t>
  </si>
  <si>
    <t>Develop a Master Plan for water supply</t>
  </si>
  <si>
    <t>Gestió més eficaç de l'aigua.</t>
  </si>
  <si>
    <t xml:space="preserve">
More efficient water management.</t>
  </si>
  <si>
    <t>Desenvolupar les accions previstes a la Diagnosi del Servei Municipal d'aigua de Capolat</t>
  </si>
  <si>
    <t>Develop the actions set out in the diagnostic of the Municipal Service of water</t>
  </si>
  <si>
    <t>Cost mig</t>
  </si>
  <si>
    <t>Pla Director d'Abastament d'aigua municipal</t>
  </si>
  <si>
    <t>Sistemes de recuperació de pluvials i aigües grises en noves edificacions o grans rehabilitacions</t>
  </si>
  <si>
    <t>Systems to collect rain water and recycling water in new buildings or in deep renovations</t>
  </si>
  <si>
    <t>Diagnosi sobre el tractament i la gestió de les aigües residuals</t>
  </si>
  <si>
    <t xml:space="preserve">Diagnosis on the treatment and management of wastewater </t>
  </si>
  <si>
    <t>Protecció dels cursos fluvials.</t>
  </si>
  <si>
    <t>Miniauditories sobre la gestió de l'aigua a les explotacions ramaderes i al sector serveis</t>
  </si>
  <si>
    <t>Audits in water for farming and services sector</t>
  </si>
  <si>
    <t>Vetllar perquè els agricultors utilitzin espècies resistents a la sequera</t>
  </si>
  <si>
    <t>Ensure that agricultors using drought-resistant species</t>
  </si>
  <si>
    <t>Redacció i execució d'un pla de manteniment de la xarxa de camins</t>
  </si>
  <si>
    <t xml:space="preserve">Drafting and execution of a plan for the maintenance of the network of paths </t>
  </si>
  <si>
    <t>ADF Montesmon</t>
  </si>
  <si>
    <t>Turisme.</t>
  </si>
  <si>
    <t>Domini de la xarxa de camins i augment de l'eficàcia en la prevenció i actuació en cas d'incendis forestals.</t>
  </si>
  <si>
    <t xml:space="preserve">Improvement in knowledge of the network of roads and increased effectiveness in the prevention and intervention in the event of forest fires. </t>
  </si>
  <si>
    <t>Inventari de les fonts i punts d'aigua i de la seva qualitat</t>
  </si>
  <si>
    <t xml:space="preserve">Inventory of the sources and points of water and its quality </t>
  </si>
  <si>
    <t>Gestió més eficaç de l'aigua i millores en les tasques d'actuació en cas d'incendis forestals.</t>
  </si>
  <si>
    <t xml:space="preserve">More efficient management of water and improvements in the performance of tasks in forest fires. </t>
  </si>
  <si>
    <t>Millora de la pàgina web municipal i els avisos a la població cas d'emergències mitjançant TIC's</t>
  </si>
  <si>
    <t>Improvement of the website and the warnings in case of emergencies by comunication technologies</t>
  </si>
  <si>
    <t>Difusió d'informació.</t>
  </si>
  <si>
    <t>Millora en la rapidesa de la resposta ciutadana envers impactes diversos, diminució dels efectes del impactes.</t>
  </si>
  <si>
    <t>Improvement in the speed of the citizen response to various impacts.</t>
  </si>
  <si>
    <t>Estudi del risc d'inundabilitat, torrencial i geològic a escala municipal</t>
  </si>
  <si>
    <t xml:space="preserve">Study of flood risk, torrential and geological in a municipal scale </t>
  </si>
  <si>
    <t>Disminució dels efectes negatius dels episodis de precipitacions extremes.</t>
  </si>
  <si>
    <t>Reduction the extreme rainfall negative effects.</t>
  </si>
  <si>
    <t>Establish direct notices to the sensitive population of heat waves</t>
  </si>
  <si>
    <t>Obtenir anualment el llistat de les persones vulnerables del municipi i un contacte per tal d'avisar-les directament davant dels avisos d'onades de calor o períodes de calor. Identificar un responsable d'obtenir el llistat i de contactar amb les persones.</t>
  </si>
  <si>
    <t>Coordinador PAESC</t>
  </si>
  <si>
    <t>Integrar la informació de l'estació meteorològica existent per informar la població i establir un sistema d'avisos.</t>
  </si>
  <si>
    <t>Integrate the information of the existing weather station to inform the population</t>
  </si>
  <si>
    <t>El municipi disposa d'una estació meteorològica dins de la xarxa meteosona.cat. Es proposa la integració de la informació generada en temps real i de les imatges de la webcam instal·lada en un sistema d'informació a la població, a partir de pantalles situades pel municipi, i del desenvolupament d'un sistema d'avisos a la població amb dades en temps real.</t>
  </si>
  <si>
    <t>Gestió de la llera del torrent per evitar acumulacions de restes vegetals al pont de la piscina</t>
  </si>
  <si>
    <t>Management of the torrent stream to avoid accumulations of plant remains</t>
  </si>
  <si>
    <t xml:space="preserve">Gestió i manteniment de la llera aigües amunt per tal d'evitar les acumulacions de restes vegetals que a vegades es donen al pont de la piscina (c. St. Jordi) durant episodis de pluja intensa. </t>
  </si>
  <si>
    <t>Implantar itineraris amb ombra pel nucli.</t>
  </si>
  <si>
    <t>Implement shaded itineraries.</t>
  </si>
  <si>
    <t>Revisar les zones d'ombra en els principals itineraris a peu del nucli, valorant la instal·lació de proteccions solars fixes o provisionals als principals punts de trànsit peatonal (camins escolars, camí a zones de piscina, casal d'avis, per exemple). L'acció pretén protegir a les persones més vulnerables les dies dels dies calorosos i onades de calor). Poden ser tendals que només es posin en l'època estival o implantació de verd urbà. Es pot definir un itinerari amb estructures protectores (arbrat, tendals vela) i senyalitzar-lo.</t>
  </si>
  <si>
    <t>Adaptar alguns equipaments per onades de calor (amb sistema de fred si és necessari)</t>
  </si>
  <si>
    <t>Adapt some equipment for heat waves</t>
  </si>
  <si>
    <t>Davant d'episodis d'onades de calor, plantejar diversos temes com permetre l'accés gratuït a les piscines municipals, preparar edificis per acollir a diverses persones. Es pot concretar un edifici concret amb alguna sala concreta a climatitzar. Es contempla un cost per sistemes de clima (fred, principalment), que poden anar vinculats a autoconsum fotovoltaic).</t>
  </si>
  <si>
    <t>Ordinance on saving water</t>
  </si>
  <si>
    <t>Per tal d'impulsar mesures d'estalvi d'aigua al municipi en la nova construcció es valorarà elaborar una ordenança municipal al respecte. Es podran considerar aspectes com els d'altres normatives com la ordenança del municipi de Roda de Ter: el seu objecte és regular tant la incorporació com la utilització de sistemes d'estalvi d'aigua, així com l'adequació de la qualitat de l'aigua a l'ús que d'ella es faci als edificis. El seu àmbit d'aplicació és sobre noves edificacions i construccions incloses les rehabilitacions i/o reforma integral, així com també preveu la incorporació d'estalviadors d'aigua en qualsevol edifici públic de titularitat municipal que disposi d'instal·lacions destinades al consum d'aigua. Els sistemes i mesures per a l'estalvi d'aigua que es proposen a la ordenança esmentada són: 1.Comptadors individuals; 2. Reguladors de pressió de l'aigua d'entrada; 3. Mecanismes estalviadors: 3.1. Reguladors de cabal; 3.2. Aixetes; 3.3. Mecanismes per a cisternes d'urinaris i dels wàters; 3.4. Mecanismes per a processos de neteja; 4. Captadors d'aigua de pluja; 5. Reutilitzadors de l'aigua sobrant de les piscines; 6. Reutilitzadors d'aigües grises; 7. Sistemes d'estalvi en jardins; 8. Sistemes d'estalvi en dipòsits de regulació; 9. Sistemes d'estalvi en refrigeració. Un annex defineix les característiques tècniques dels mecanismes estalviadors d'acord amb les tecnologies disponibles. Es pot considerar un estalvi mitjà del 38% del volum d'aigua amb l'aplicació d'aquesta ordenança (Font: ESTUDI SOBRE L’APLICACIÓ DE LES ORDENANCES MUNICIPALS PER A L’ESTALVI D’AIGUA. Març 2011. Institut de Ciències i Tecnologia Ambientals de la UAB).</t>
  </si>
  <si>
    <t>Cost alt</t>
  </si>
  <si>
    <t>Informes anuals del consum d'aigua per subministrament</t>
  </si>
  <si>
    <t>Annual reports of water consumption for supply</t>
  </si>
  <si>
    <t>Sol·licitar a l'empresa concessionària del servei abastament d'aigua un informe anual dels consums de l'ajuntament, amb la informació del consum trimestral comparada amb l'històric de consums.</t>
  </si>
  <si>
    <t>Coordinador PAESC i empresa concessionària abastament aigua.</t>
  </si>
  <si>
    <t>Program regulation of water consumption to users</t>
  </si>
  <si>
    <t xml:space="preserve">Executar accions exemplificadores en la gestió de l'aigua: instal·lació de reguladors de pressió en equipaments municipals. Mostra i promoure el mateix en altres sectors: habitatges (repartir difusors aixetes i altre material, campanya), terciari i indústries. Es pot redactar i aplicar una ordenança conjunta d'estalvi d'aigua i aprofitaments d'aigua (recollida pluvials). </t>
  </si>
  <si>
    <t>Instal·lació de sensors de pluviometria pels sistemes programables de reg de les zones verdes (FET)</t>
  </si>
  <si>
    <t>Installation of rain gauge sensors for programmable irrigation systems</t>
  </si>
  <si>
    <t>S'han instal·lat 12 sensors de pluviometria als programadors de reg de les zones verdes per tal d'ajustar més les dosis de reg. POSAR FOTO SENSOR I PROGRAMADOR.</t>
  </si>
  <si>
    <t>Assignar la gestió del reg al contracte de concessió de manteniment de zones verdes.</t>
  </si>
  <si>
    <t>Assign the management of irrigation to the concession contract for maintenance of green areas.</t>
  </si>
  <si>
    <t>Establir dins del contracte de concessió del manteniment de les zones verdes la programació i gestió dels sistemes de reg (horaris reg en funció de les plantes existents, revisió anual de la programació, reposició d'aspersors fets malbé). Es pot plantejar que recullin les lectures de comptador de cada zona de reg un cop a l'any i transmetin un resum a l'ajunatment amb l'evolució del consum d'aigua comparat amb la climatologia anual (temperatures mitjanes, pluviometria, etc.).</t>
  </si>
  <si>
    <t xml:space="preserve">Millores a la xarxa d'aigües potables, amb millora de la garantia de subministrament. </t>
  </si>
  <si>
    <t>Improvements to the potable water network</t>
  </si>
  <si>
    <t>Aplicació de les actuacions del Pla Director d'Abastament (2008). Les actuacions van dirigides a donar resposta a la dignosi realitzada de la xarxa, on:
- Els problemes de nitrats dels 2 pous propis i l’increment de previsions de creixement fa que s’hagi de preveure d’un augment del cabal de compra. 
- L’existència de fibrociment i ferro, la limitació del diàmetre per poder instal·lar hidrants i evitar velocitats excessives, fan que es faci necessària una renovació i mallat de la xarxa de distribució. 
- Millora del rendiment a partir de la instal·lació de comptadors i facilitar la detecció d’avaries, del mallat i sectorització de la xarxa.
- Adaptació de les instal·lacions pel compliment del RD 140/2003.
Algunes actuacions ja s'han realitzat parcialment.                ADJUNTAR TAULA ACCIONS I IMPORTS.</t>
  </si>
  <si>
    <t>Iniciada</t>
  </si>
  <si>
    <t>Sectorització de la xarxa d'aigua</t>
  </si>
  <si>
    <t>Sectorization of the water network</t>
  </si>
  <si>
    <t>Sectorització de la xarxa d'abastament d'aigua per millorar els rendiments i gestió.</t>
  </si>
  <si>
    <t>PLA DIRECTOR D'ABASTAMENT D'AIGUA</t>
  </si>
  <si>
    <t>Sistema d'alarmes per fuites a la xarxa de distribució d'aigua potable</t>
  </si>
  <si>
    <t xml:space="preserve">Instal·lació d'equips pel control de cabals i/o consum energètics que permetin fer balanços d'aigua i de consums. </t>
  </si>
  <si>
    <t xml:space="preserve">Revisar les tarifes d'aigua per a tots els sectors de forma que s'incentivi l'estalvi d'aigua. Vincular una part de la factura a la gestió forestal de la conca, atorgant ajuts a les finques més importants respecte al recurs aigua. </t>
  </si>
  <si>
    <t>S'elaborarà una cartografia de suport per poder prioritzar les forests que formen part de la conca d'abastament d'aigües del municipi. L'objectiu és poder atorgar ajuts a les finques que ho sol·licitin a partir dels ingressos del rebut de l'aigua. La cartografia, en format paper i digital, ha de delimitar les propietats i ha de contenir informació de la propietat per tal de poder contactar-hi.</t>
  </si>
  <si>
    <t>Redactat 2009. El pla preveu l'ampliació de la capacitat de la xarxa existent a curt i llarg termini, així com la xarxa de sectors de creixement. El Pla valora diverses actuacions sobre el sistema, amb una inversió total de 3.861.615,41 € (Pressupost d'Execució Material (PEM) + benefici industrial + despeses generals, IVA inclòs). En aquesta acció es consideren només les actuacions sobre el sistema actual. POSAR TAULA PRESSUPOST ACCIONS PLA DIRECTOR.</t>
  </si>
  <si>
    <t>PLA DIRECTOR DE CLAVEGUERAM</t>
  </si>
  <si>
    <t>Millores a les xarxes (posar taula pla camins del municipi). Xarxa de 5,74 km dins del municipi.</t>
  </si>
  <si>
    <t>Coordinador PAESC i Diputació de Barcelona</t>
  </si>
  <si>
    <t>PLA DE CAMINS</t>
  </si>
  <si>
    <t>Mitjançant els diferents Instruments d'Ordenació Forestal les finques forestals estarien planificades en el temps. El municipi de Folgueroles té unes 115 ha sense cap IOF (38% de la superfície forestal del municipi). Mitjançant a aquesta actuació l'ajuntament contactarà amb propietaris forestals sense IOF per tal de promoure la seva redacció. Es prioritzaran les finques de la conca que alimenta els pous d'aigua això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115 ha sense planificació) i un cost mitjà de 800€/ha per realitzar treballs en 10ha/any.</t>
  </si>
  <si>
    <t>Search for properties to implement Territorial Custody actions</t>
  </si>
  <si>
    <t xml:space="preserve">Al municipi no hi ha finques sota la xarxa de Custòdia del territori. L'acció és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 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 d’ordenació urbanística municipal.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t>
  </si>
  <si>
    <t>Energy and water ministry of livestock farms and services sector.</t>
  </si>
  <si>
    <t>Per un total de 21 explotacions i 1 establiment turístics (2009).</t>
  </si>
  <si>
    <t>MOLLET DEL VALLÈS</t>
  </si>
  <si>
    <t>Instal·lació de sistemes per la millora del confort climàtic en edificis amb població vulnerable</t>
  </si>
  <si>
    <t>Installation of systems for the improvement of climate comfort in buildings with vulnerable population</t>
  </si>
  <si>
    <t>Adaptació d’aquells equipaments municipals amb població vulnerable (geriàtrics, residències, escoles, casals de gent gran, centres cívics i biblioteques) en termes energètics, a través de la integració d'elements d'arquitectura bioclimàtica (parasols, façanes verdes...) en obres de rehabilitació i/o construcció d'equipaments municipals, donat un possible increment de les temperatures. La instal·lació d'aquests mecanismes evita la radiació directa i redueix el sobreescalfament dels espais, de manera que a l'hora que s'augmenta el confort es pot minimitzar l'ús d'aire condicionat i es redueixen emissions i costos econòmics. 
Una actuació complementaria seria també l’adequació dels equipaments i instal·lacions municipals per fer-los "centres refrigerats municipicals" i posar-los a disposició d’aquells grups de població més vulnerables. Es tracta d'identificar els equipaments municipals que disposen de sistemes de climatització com espais adaptats pels col·lectius vulnerables de la ciutat, en cas d'un episodi de calor extrema. Caldria, però, tenir en compte que l’electricitat que es fes servir en aquests espais provingués d’energia verda. El més interessant seria que aquests equipaments tinguessin, per exemple, fotovoltaiques instal·lades per a la climatització de l’equipament en qüestió.</t>
  </si>
  <si>
    <t>Àrea de Desenvolupament Econòmic i Urbà, Sostenibilitat i Habitatge</t>
  </si>
  <si>
    <t>Secció de Gestió Energètica i Sostenibilitat 
Servei de Serveis Socials, Sanitat i Salut Pública</t>
  </si>
  <si>
    <t xml:space="preserve">Millora del confort climàtic; reducció del consum energètic; reducció de les emissions de CO2; reducció despeses corrents </t>
  </si>
  <si>
    <t>Pla d'Ordenació Urbanística Municipal</t>
  </si>
  <si>
    <t>Cleaning and maintenance of municipal refrigeration installations and systems susceptible to problems of legionellosis</t>
  </si>
  <si>
    <t>Donat un progressiu augment de les temperatures i amb això, increment de possibles problemes de legionel·losi en instal·lacions i sistemes de refrigeració municipal, realitzar de manera periòdica, especialment durant els mesos d’estiu, tasques de control pel bon manteniment dels sistemes de refrigeració i instal·lacions amb aigua de les dependències municipals
En cas que fos necessari la rehabilitació d'aquests en termes energètics, per tal de poder controlar, gestionar i erradicar possibles problemes de salut i disminuir el consum energètic dels edificis.</t>
  </si>
  <si>
    <t>Departament de Salut (Generalitat de Catalunya)</t>
  </si>
  <si>
    <t>Augment de la seguretat ciutadana</t>
  </si>
  <si>
    <t>430€ (per actuació de prevenció)</t>
  </si>
  <si>
    <t>Implantació de façanes verdes en edificis i equipaments municipals</t>
  </si>
  <si>
    <t>Implementation of facades in public buildings</t>
  </si>
  <si>
    <t>Per millorar el confort climàtic dels edificis i equipaments municipals es proposa la implantació de terrats i façanes verdes. Les façanes verdes també contribueixen a retenir i laminar fluxos d'aigua en episodis de forts aiguats. I a més, faciliten la captació de CO2 per part de la superfície vegetada (actuant com embornals). Una coberta verda, alhora, millora l’aïllament acústic, i ajuda a reduir l’efecte illa de calor a través del procés de la transpiració i la humidificació de l’aire sec, que milloren el clima i augmenten la sensació de benestar.
Un dels beneficis més importants de les cobertes verdes és la reducció dels costos de calefacció i refrigeració, al mantenir el confort climàtic de l’equipament o edifici, tot depenent del tipus de coberta que es construeixi i del gruix de terra que incorpori. L’aïllament addicional que suposa una coberta verda per a un edifici redueix la transferència de temperatura entre l’interior i l’exterior. A l’estiu es redueix la calor excessiva i durant l’hivern es minimitzen les pèrdues de calor. Tant la vegetació com el substrat protegeixen la membrana impermeabilitzant mitjançant l’amortiment de les fluctuacions de temperatura.
Es proposa la implantació de cobertes verdes extensives. És el tipus de coberta més fàcil d’implementar i amb menors costos de manteniment. És un sistema de coberta vegetada lleugera, implantada en un substrat poc profund i amb contingut baix en nutrients. Inclou una vegetació amb pocs requeriments tant pel que fa al desenvolupament com pel que fa al manteniment.
Els edificis i equipaments municipals que poden tenir cobertes i/o façanes verdes són aquells amb major superfície útil de sostre i on la seva implantació contribueixi a reduir els consums energètics actuals. Es requeriria d’un estudi addicional per valorar els equipaments de Mollet més adients per la seva implantació i el cost associat en cadascun dels casos.</t>
  </si>
  <si>
    <t>Millora del confort climàtic; reducció del consum energètic; reducció de les emissions de CO2; reducció despeses corrents; millora de la qualitat urbana</t>
  </si>
  <si>
    <t>Elevat</t>
  </si>
  <si>
    <t>Impuls i seguiment de les polítiques i accions proposades al Pla de Mobilitat Urbana de Mollet del Vallès</t>
  </si>
  <si>
    <t>Promotion and monitoring of policies and actions proposed in the Urban Mobility Plan of Mollet del Vallès</t>
  </si>
  <si>
    <t xml:space="preserve">El Pla de Mobilitat Urbana de Mollet del Vallès proposa una sèrie de mesures per la millora de la qualitat de l’aire afavorint el desenvolupament de modes sostenibles de transport, fomentant la mobilitat a peu, en bicicleta o en transport públic, i afavorint la conversió del parc de vehicles a flotes menys contaminants.
Les actuacions del Pla estan adreçades a millorar la regulació de l’accés del vehicle privat al centre urbà, i potenciar l’ús del transport públic i la bicicleta: la jerarquització viària amb l’objectiu de reduir el percentatge de viatges en vehicles en transport privat a motor; la creació d’una xarxa bàsica per als desplaçaments en bicicleta i a peu, la segregació de vies i la instal·lació d’aparcaments segurs per a bicicletes (a estacions de tren i autobusos per facilitar la intermodalitat de la bici amb el transport públic, i principals equipaments de la ciutat), la definició d’espais intermedis, entre les vies jerarquitzades, on s’implanti la reducció de la velocitat i de l’espai útil viari per a vehicles a motor...accions encaminades a reduir els espais motoritzants per generar espais per vianants que contribuiexen a reduir l’efecte illa de calor a la ciutat.
A la vegada, es proposa l’establiment d’incentius als vehicles nets, a través de:
- bonificacions de la taxa de circulació i d’estacionament a la via pública per a tot tipus de vehicles elèctrics i de baixes emissions, 
- la promoció, entre les empreses de transport i de comercialització de productes, dels sistemes de Distribució Urbana de Mercaderies amb Bicicleta (DUMB), i l’establiment de plataformes de microdistribució de mercaderies per minimitzar el trànsit de vehicles pesants motoritzats dins el nucli urbà.
- fixació d’un sistema de finançament creuat, on els ingressos obtinguts per l’aparcament (zones blaves) de vehicles contaminants es destinin a promoure la mobilitat sostenible no contaminant i de baix consum energètic.
Complementariament, definir també uns criteris únics vinculats a la mitigació del canvi climàtic que han de tenir un pes principal en el procés d’adquisició de nous vehicles, així com per a la contractació externa de serveis que incloguin l’ús de vehicles (introducció / major presència d'autobusos elèctrics o híbrids). Promoció del vehicle elèctric mitjançant l'establiment de nous punts de recàrrega elèctrica al municipi, d'ús públic per a tota la ciutadania, així com la substitució de combustibles de la flota municipal (en qualsevol de les possibles tipologies: compra, lísing o rènting). Cal per això, planificar i invertir en infraestructura elèctrica necessària per fer créixer la ciutat davant la potenciació del transport elèctric.
</t>
  </si>
  <si>
    <t>Empresa Sagalés</t>
  </si>
  <si>
    <t>Reducció de les emissions de CO2; millora de la qualitat de vida de la població local</t>
  </si>
  <si>
    <t xml:space="preserve">Elevat </t>
  </si>
  <si>
    <t>Pla de Mobilitat Urbana</t>
  </si>
  <si>
    <t>Integració de sistemes de gestió energètica pel control eficient dels consums de la climatització d'edificis i equipaments municipals</t>
  </si>
  <si>
    <t>Integration of energy management systems for the efficient control of the consumption of the air conditioning of buildings and municipal facilities</t>
  </si>
  <si>
    <t>Donat un augment progressiu de les temperatures i la prolongació dels episodis de calor extrema, el que pot suposar un augment dels períodes i intensitat de climatització d’edificis i equipaments, es proposen les següents actuacions de millora de la gestió energètica i de control eficient dels consums:
- Complir la normativa actual (RITE) sobre qualitat de l’aire i ventilacions, minimitzar al màxim els cabals de renovació d’aire, ja que provoquen la major part de les pèrdues tèrmiques.
- Instal·lar els termòstats en zones representatives i allunyats de fonts de calor o fred. A més, es recomana instal·lar cronotermòstats de manera que ajustem el funcionament de la climatització a les hores de funcionament de l’edifici.
- Realitzar una correcta sectorització de l’edifici a climatitzar agrupant les sales o zones de l’edifici amb temperatures i horaris de funcionament semblants.
- Fer servir sistemes de recuperació de temperatura de l’aire de ventilació per preescalfar l’aire de renovació.
- Utilitzar un sistema free-cooling amb l’aire exterior mitjançant una comparació entàlpica (temperatura – humitat). D’aquesta manera, en certs moments, climatitzarem el nostre edifici només introduint aire de l’exterior renovant l’aire interior.
- Valorar amb cura les necessites energètiques (calorífiques i frigorífiques) durant tot l’any. Si les necessitats són similars, és recomanable utilitzar una mateixa màquina combinada per a tots dos serveis, però en cas que hi hagi diferències, és millor utilitzar un sistema per a cada servei. A l’estiu és recomanable forçar l’entrada d’aire exterior a traves dels soterranis de l’edifici o de sota terra, ja que és aire fred, i així reduïm el consum energètic en climatització.
La millora energètica d’edificis i equipaments es completa amb la integració de mecanismes passius com tendals o para-sòls en finistres més exposades al sòl o la implantació de façanes verdes, per generar així espais més frescos i amb un millor confort climàtic.
Es tracta d’una acció complementaria a les mesures de mitigació proposades.</t>
  </si>
  <si>
    <t>Resta d'àrees de l'Ajuntament</t>
  </si>
  <si>
    <t>Reducció de les emissions de CO2; reducció despeses corrents</t>
  </si>
  <si>
    <t>Pla d'Estalvi i Eficiència Energètica Municipal</t>
  </si>
  <si>
    <t xml:space="preserve">Manteniment de la infraestructura de clavegueram per garantir la seva capacitat de drenatge </t>
  </si>
  <si>
    <t>Maintenance of the sewerage infrastructure to guarantee its drainage capacity</t>
  </si>
  <si>
    <t>Davant els possibles impactes per inundació, establir un programa i pressupost anual d’actuació per dimensionar, fer funcionar i mantenir la xarxa municipal de clavegueram en condicions òptimes, sense que aquesta es vegi sobrepassada en èpoques de fortes pluges.
Abans es considera necessari realitzar un estudi específic per tal de valorar i quantificar les possibles problemàtiques derivades de la impossibilitat de drenatge de les aigües pluvials i les àrees municipals que presentin major afectacions.
Caldrà implementar mesures per reduir el cabal d’entrada a la xarxa de clavegueram, especialment en les èpoques de major pluja i augmentar la xarxa separativa i implementació dels sistemes urbans de drenatges sostenible. La neteja i el manteniment de la infraestructura de clavegueram i serveis urbans relacionats amb l’aigua, sobretot dels sifons (en mal estat per sequera i antiguitat) ha de permetre el manteniment de la xarxa municipal en cas de fortes tempestes i inundacions. També en el cas de la neteja i control dels col•lectors de les rieres. La creació i disposició d’infraestructures d’emmagatzematge d’aigua facilita el drenatge en episodis d’avingudes d’aigua, podent ser posteriorment utilitzades per al reg. 
Així mateix, caldrà fer una reposició de la xarxa en aquells trams que presenti força antiguitat.</t>
  </si>
  <si>
    <t>Servei Municipal de Neteja Viària i Recollida de Residus</t>
  </si>
  <si>
    <t>Infraestructures de sanejament amb millor funcionament</t>
  </si>
  <si>
    <t>Revisió de l'ordenança d'estalvi d'aigua</t>
  </si>
  <si>
    <t>Revision of the water saving ordinance</t>
  </si>
  <si>
    <t>Les projeccions climàtiques preveuen una reducció de les precipitacions anuals i un increment de la freqüència dels anys secs. Aquests fets reforcen la necessitat de continuar reduint els consum d'aigua potable.
Així doncs, es proposa la revisió de l’ordenança d’estalvi d’aigua municipal aprovada al municipi i modificar-la per adaptar-la a les necessitats hídriques actuals. A banda, es planteja incentivar fiscalment l’estalvi d'aigua i l’ús de recursos hídrics alternatius (bonificacions tarifàries en funció del consum d’aigua i del grau d’ús d’aigua regenerada en edificacions, producció industrial...). En aquets casos, caldrà demostrar que les millores, independentment de quines s’escullin, redueixen el consum d’aigua respecte els consums anteriors a l’adopció de mesures. Per aixó, cal que l’Ajuntament tingui la capacitat de fer-ne inspeccions i controls i que recopili les dades dels habitatges que la compleixin.
Per la reducció dels consums d’aigua l'ordenança caldria que plantejara:
- Col·locar complements d’estalvi d’aigua per a elements terminals: economitzadors per aixetes, reductors de cabal per a dutxes, inodors de doble descàrrega...
- Reutilitzar aigües grises en edificis plurifamiliars nous, residències...
- Aprofitar aigües subterrànies en edificis terciaris o industrials (en cas de que hi hagi disponibilitat d’extracció)
- Recollir aigües pluvials en edificis terciaris o industrials.
- Reutilitzar d’aigua sobrant de fonts i piscines municipals.
Aquestes actuacions han d’anar acompanyes dels pertinents controls de qualitat d’aigua i de legionel·lòsi.</t>
  </si>
  <si>
    <t>Reducció del consum d'aigua municipal</t>
  </si>
  <si>
    <t>Aprofitament i recuperació d'aigües grises i/o aigües de pluja, en edificis i equipaments per destinar-les a usos municipals (reg, neteja viària...)</t>
  </si>
  <si>
    <t>Recovery and recovery of gray water and / or rainwater, in buildings and facilities to be used for municipal uses (irrigation, road cleaning ...)</t>
  </si>
  <si>
    <t>L’aprofitament i recuperació d’aigües grises i/o aigües de pluja implica la reducció dels volums de consums d’aigua. En un marc climatològic on es preveu un augment dels anys secs es proposa la reutilització d’aigua per a usos municipals a partir de:
- Instal·lació d'una doble xarxa de recollida de les aigües residuals, una per a les aigües negres (aigües procedents dels inodors) i l’altra per a les aigües grises (aigües procedents dels lavabos i dutxes).
- Recollida de les aigües pluvials per aprofitar-les com a aigües de reg de parcs i jardins de la ciutat.
- En les instal·lacions esportives amb piscina, es pot plantejar l'opció d'utilitzar l'aigua de renovació del vas de la piscina com a aigua grisa.
Per poder reutilitzar les aigües, s’hauran de tractar amb processos fisicoquímics i/o biològics per assegurar-ne una qualitat mínima i evitar problemes de legionel·losi. No obstant, en tots els punts de consum d'aigua reutilitzada (cisternes, punts de reg, etc.) s'haurà d'instal·lar un cartell visible on hi digui: "Aigua no potable". En cas que s'utilitzin com a aigua de reg, també se n'hauran de fer anàlisis periòdiques.</t>
  </si>
  <si>
    <t>Reducció del consum d'aigua municipal; garantia d'abastament</t>
  </si>
  <si>
    <t>Incorporació de tecnologies en els sistemes de reg per l'optimització del consum d'aigua en funció de les condicions meteorològiques</t>
  </si>
  <si>
    <t>Incorporation of technologies in irrigation systems for the optimization of water consumption based on weather conditions</t>
  </si>
  <si>
    <t>Els canvis en les condicions climàtiques (temperatura, pluviometria) comportaran canvis en les necessitats de reg de les zones verdes urbanes. Un sistema de reg adequat a les noves necessitats climàtiques ajuda a mantenir la vegetació en bon estat, generant alhora un estalvi d’aigua associat.
El servei de gestió i manteniment del verd urbà cal que incorpori algunes tecnologies per la millora i eficiència dels sistemes de reg, mitjançant la utilització de programes de telegestió. La introducció de les TIC en els sistemes de reg permet conèixer les necessitats de reg en funció de les condicions hídriques reals de la vegetació, i de les condicions meteorològiques (estalviar aigua quan detecta que plou). L’ús d’aquesta tecnologia també permet detectar ràpidament fuites d’aigua en els sistemes de reg.
Es proposa, doncs, estudiar les necessitats de reg per a cada parc i jardí de la ciutat i adoptar-ne sistemes de reg que s’adeqüin a la nova situació climàtica (ex. detectors automàtics d’humitat i de pluja) i que maximitzin l’eficiència en l’ús de l’aigua (ex. sistemes de degoteig, programadors de reg). També, donar continuïtat a la telegestió del reg urbà en els nous sectors de desenvolupament i en els existents, tot millorant l’eficàcia d’aquests sistemes i integrant nous paràmetres de control (grau d’humitat del sòl, qualitat de l’aigua, etc.).
L’acció es podria complementar amb la incorporació de tecnologies en el reg dels horts de l’Espai Natural de Gallecs (fins ara el reg és a mansa).</t>
  </si>
  <si>
    <t>Reducció del consum d'aigua municipal; garantia d'abastament; millora de la gestió del verd urbà</t>
  </si>
  <si>
    <t>Manteniment i conservació dels torrents i rieres urbanes</t>
  </si>
  <si>
    <t>Maintenance and conservation of urban rivers</t>
  </si>
  <si>
    <t xml:space="preserve">Es tracta de mantenir i conservar les rieres que travessen el municipi en condicions òptimes, evitant acumulacions de residus per disminuir els impactes i danys materials de possibles inundacions. Igualment, es proposa continuar fent brigades de neteja dels torrents i rieres un parell de cops a l'any. 
El manteniment de les rieres a Mollet del Vallès és fa principalment a través de subvencions que dóna l’Agència Catalana de l’Aigua (ACA), amb les quals es fan el 50% de les actuacions de manteniment. Un 25% es fan a través del Consorci Besòs-Tordera, i el 25% restant són gestionades pel propi Ajuntament de Mollet. Les actuacions de manteniment es concentren principalment a la riera Seca i a la riera del Caganell. </t>
  </si>
  <si>
    <t>Agència Catalana de l'Aigua
Consorci Besòs-Tordera</t>
  </si>
  <si>
    <t>Millora de la prevenció; menors despeses front impactes</t>
  </si>
  <si>
    <t>Augment de la freqüència de recollida dels contenidors de residus</t>
  </si>
  <si>
    <t>Increase in the frequency of collection of waste containers</t>
  </si>
  <si>
    <t xml:space="preserve">L’augment de les temperatures provocarà una fermentació accelerada dels residus i conseqüentment un increment de les olors i/o generació de plagues. Per aquest motiu es proposa l’adaptació del sistema de recollida de residus urbans, i tractament d'escombraries, especialment en èpoques de molta calor, mitjançant les següents actuacions:
- Sistemes de recordatori dels dies i horaris de recollida dels residus, per tal que la població s’ajusti a aquests horaris.
- Campanyes de conscienciació respecte la recollida selectiva.
- Increment de la neteja dels contenidors i carrers als mesos d’estiu. En cas d'episodis de calor extrema, augmentar l'actual freqüència de recollida dels residus i l'horari de pas, per evitar l’acumulació d’escombraries en franges horàries de molta calor i que poden suposar l’aparició de males olors i/o plagues.
És interessant que les actuacions s’incorporin als plecs de condicions dels nous contractes de recollida de residus urbans. </t>
  </si>
  <si>
    <t>Incorporació de les estratègies d'adaptació en les normes urbanístiques i arquitectòniques municipals</t>
  </si>
  <si>
    <t>Incorporation of adaptation strategies in municipal urban and architectural standards</t>
  </si>
  <si>
    <t>Incorporació de criteris i pautes d’adaptació al canvi climàtic en la planificació i normativa municipal per fer front als riscos potencials que es poden incrementar com a conseqüència dels avanços dels efectes del canvi climàtic través de:
 Limitar l’ocupació del sòl per evitar riscos com la inundació.
 Fomentar un desenvolupament urbà compacte, en el qual la mobilitat en vehicle privat es redueixi.
 Augmentar les zones arbrades del municipi per a millorar la capacitat de retenció de CO2, facilitar la infiltració i reduir l’efecte illa de calor.
 Programar noves infraestructures de transport sostenible (carrils bici, zones de vianants, ...) en els nous desenvolupaments urbans.
També dur a terme la revisió dels plecs corresponents a obres d’edificació i urbanització perquè incorporin criteris d’adaptació al canvi climàtic:
 Establir mesures orientades a una millor gestió del cicle de l’aigua a partir del màxim aprofitament de l’aigua de pluja, criteris d’eficiència en el consum o aprofitament dels espais verds.
 Integrar i tenir en compte el comportament bioclimàtic dels edificis i de l’espai públic, definint processos de construcció i selecció de materials que tinguin en compte el comportament tèrmic de l’espai públic i dels elements constructius dels edificis.
 Integrar els elements verds en els processos d’edificació i urbanització com a elements actius en la millora de l’eficiència energètica i de consum d’aigua de l’espai públic i de l’edificació.
 Potenciar l’eficiència energètica, a partir de la implantació d’energies renovables i l’autoconsum.</t>
  </si>
  <si>
    <t>Millora de la qualitat urbana; millora de la prevenció; menors despeses per fer front a impactes</t>
  </si>
  <si>
    <t>Compliment de la normativa d’edificació en zones inundables</t>
  </si>
  <si>
    <t>Ensuring compliance with the building regulations in flood areas</t>
  </si>
  <si>
    <t>Revisar les àrees urbanes amb afectacions per recurrència més freqüent d'avingudes extraordinàries, i definir criteris d’ordenació urbanística que s’hauran de respectar en cadascun dels casos. Els criteris d’edificació hauran de definir-se en el planejament urbà (POUM). El planejament urbanístic ha de qualificar els terrenys inclosos en la zona fluvial com a sistema hidràulic i no hi pot admetre cap ús, llevat d’aquells previstos a la legislació aplicable en matèria de domini públic hidràulic. En la zona de sistema hídric el planejament urbanístic no pot admetre cap
nova edificació o construcció ni cap ús o activitat que suposi una modificació sensible del perfil natural del terreny, que pugui representar un obstacle al flux de l’aigua o l’alteració del règim de corrents en cas d’avinguda.
Cal prevenir també les noves construccions en zones inundables, i establir criteris de reconducció de situacions irregulars en aquells casos que les construccions ja estiguin consolidades en una zona catalogada com inundable.</t>
  </si>
  <si>
    <t>Millora de la prevenció; menors despeses front impactes; augment de la seguretat ciutadana</t>
  </si>
  <si>
    <t>Incorporació de pèrgoles o creació d'espais arbrats per la millora de la confortabilitat als carrers i espais oberts</t>
  </si>
  <si>
    <t>Incorporation of pergolas or creation of wooded areas for the improvement of comfort in the streets and open spaces</t>
  </si>
  <si>
    <t>La incorporació de mesures d’adaptació al canvi climàtic en la via pública i espais oberts milloren el confort tèrmic dels carrers, reduint l’efecte illa de calor, i per això, cal:
- Definir eixos arbrats i crear ombres artificials (parades d’autobús cobertes, zones de descans amb sostre als parcs, carrers per als vianants i comercials amb pèrgoles o tendals que generin ombres, etc.), seguint l’estratègia de millora de l’espai públic impulsada des de l’Ajuntament.
- Introduir criteris arquitectònics pels edificis que permetin generar obres al carrer (porxos, pèrgoles...).
En les noves urbanitzacions caldrà preveure espais estratègics per a la plantació d’arbrat i la progressiva vegetalització dels espais públics, impulsant dissenys constructius verds en les cobertes dels edificis i/o la creació de nous jardins. 
Per desenvolupar aquesta acció caldrà prèviament identificar les zones amb més potencial per tal de valoritzar el verd com a element de millora del confort dels carrers i espais públics, i buscar l’aplicabilitat en aquells espais més adients (ex. espais amb major afluència de població gran).</t>
  </si>
  <si>
    <t>Millora de la qualitat urbana; millora de la qualitat de vida</t>
  </si>
  <si>
    <t xml:space="preserve">Creació de nous punts d'aigua i fonts públiques per ampliar els sistemes d'hidratació i refrigeració dels espais públics </t>
  </si>
  <si>
    <t>Creation of new water points and public sources to expand the hydration and cooling systems of public spaces</t>
  </si>
  <si>
    <t>Amb l’increment dels episodis de calor extrema, cal garantir un bon sistema d'hidratació públic mantenint en bon funcionament les fonts públiques (pel consum), i ajudar a millorar el confort climàtic mitjançant la implementació de sistemes de refrigeració de l'espai públic exterior amb la creació de nous punts de jocs d'aigua als parcs o la nebulització. A Mollet els parcs urbans incorporen punts concrets d’aigua, i en alguns casos es permès el bany durant els mesos d’estiu.
Prèviament, caldrà una avaluació de la disponibilitat de recursos hídrics al municipi per al desenvoluopament dels nous punts d’aigua.
Aquesta mesura caldrà que vagi acompanyada d’accions de control i prevenció de legionel·losi.</t>
  </si>
  <si>
    <t>Cerca de la connectivitat ambiental entre els espais verds a Mollet del Vallès i l'Espai Natural Gallecs</t>
  </si>
  <si>
    <t>Search for environmental connectivity between green spaces in Mollet del Vallès and the Espai Natural Gallecs</t>
  </si>
  <si>
    <t>Establiment d'instruments de planificació urbanística i d'usos necessaris per la cerca del manteniment de la biodiversitat al terme municipal, evitant la progressiva reducció de la superfície ocupada per espècies de flora i fauna de major valor ecològic i afavorint la recuperació en la qualitat de les mateixes. 
Es tracta d'establir criteris d'ordenació del territori que permeti la connectivitat ambiental entre els espais verds de Mollet i l'Espai Natural de Gallecs, els rius, i l'entorn natural en general. En aquesta línia caldria: 
- Millorar la resiliència dels diferents ecosistemes ubicats dintre del terme municipal.
- Garantir i reforçar la connectivitat ecològica entre Mollet i Gallecs
- Monitoritzar els impactes vinculats al canvi climàtic sobre aquests sistemes naturals
- Identificar els hàbits i espècies més amenaçats en l'Espai Natural Gallecs pels nous escenaris climàtics i implementar programes de conservació específics
- Definir estratègies comunicatives per sensibilitzar la ciutadania en general al respecte</t>
  </si>
  <si>
    <t>Consorci de Gallecs</t>
  </si>
  <si>
    <t>Millora de la qualitat urbana; augment de la biodiversitat</t>
  </si>
  <si>
    <t>Creació de mecanismes d'organització interna per facilitar que a qualsevol pla urbanístic i/o de remodelació de la via pública s'incloguin aspectes d'adaptació al canvi climàtic</t>
  </si>
  <si>
    <t>Creation of internal organizational mechanisms to facilitate the inclusion of adaptation aspects to climate change to any urban development plan and / or remodeling plan</t>
  </si>
  <si>
    <t>Establiment de mecanismes d'organització interna per facilitar que qualsevol desenvolupament urbanístic o de remodelació de la via pública inclogui aspectes relacionats amb l'adaptació al canvi climàtic: cobertes verdes, parasols; sistemes de retensió d'aigües...</t>
  </si>
  <si>
    <t>Millora de la prevenció; menors despeses per fer front a impactes</t>
  </si>
  <si>
    <t>Foment del consum dels productes agrícoles procedents de l'Espai Gallecs</t>
  </si>
  <si>
    <t>Promote self-sufficiency in food with local produce from Espai Gallecs</t>
  </si>
  <si>
    <t>Desenvolupar polítiques i mesures que impulsin l'autoabastiment alimentari municipal amb productes locals, i alhora fomentar l’economia local i reduir així despeses d'importació i l’impacte de la petjada de carboni associada al transport.
Des del Mercat Municipal de Mollet i altres serveis de l’Ajuntament desenvolupar un programa per promoure: els aliments de producció local als mercats i supermercats de Mollet; l’agricultura urbana amb la participació de veïns; la creació d’un espai de protecció dels espais de producció agrícola a l’entorn de Mollet.
Incrementar el percentatge de productes locals i de producció ecològica als menjadors escolars.
Potenciació del distintiu dels productes de Gallecs, i facilitant la seva participació en fires locals, festes majors...</t>
  </si>
  <si>
    <t>Foment de l'agricultura ecològica a l'Espai Gallecs</t>
  </si>
  <si>
    <t>Promotion of organic farming in the Espai Gallecs</t>
  </si>
  <si>
    <t xml:space="preserve">Foment a l'agricultura ecològica als horts de l'Espai Gallecs per part de l'Ajuntament. En aquest cas es basaria en afegir criteris d'agricultura ecològica a l'hora de concedir aquests espais als ciutadans/es que ho sol·liciten. 
Des del Consorci Gallecs ja s'està apostant pel foment de l'agricultura ecològica. </t>
  </si>
  <si>
    <t>Augment de la biodiversitat; seguretat alimentària</t>
  </si>
  <si>
    <t xml:space="preserve">Selecció de la vegetació en espais verds municipals per minimitzar els al·lergògens, i el seu manteniment i consum d'aigua </t>
  </si>
  <si>
    <t>Selection of vegetation in municipal green spaces to minimize allergens, and their maintenance and water consumption</t>
  </si>
  <si>
    <t>L’increment de les temperatures repercuteix sobre els cicles de generació d’al·lergògens i en els patrons de pol·linització, fent més vulnerable el verd urbà. Per això, cal introduir als nous espais verds vegetació menys susceptible a generar al·lèrgies, i si és necessari substituir la vegetació existent més problemàtica.
A partir d’aquí, es podrà concretar un catàleg d’espècies vegetals que identifiqui els espais verds que més al·lergògens generen i tinguin en compte les espècies més òptimes a incorporar al municipi mitjançant les següents actuacions:
- Identificar les espècies amb un millor comportament en relació a l’adaptació al canvi climàtic i fàcilment incorporables al municipi.
-Tenir en compte el paràmetre d’espècies al·lergògenes o amb menys incidència en les al·lèrgies. Especialment tenir cura en els espais verds pròxims a escoles, llars d’infants o residències de gent gran.
Les espècies, alhora, han de ser fàcilment adaptables a les noves condicions climatològiques i tenir així baixes necessitats hídriques, buscant la introducció d’espècies que tinguin menys costos de manteniment i consum d’aigua. Cal donar prioritat a espècies autòctones o utilitzar espècies al·lòctones no invasores adaptades al clima mediterrani; incorporar criteris de funcionalitat urbana en la selecció d’espècies amb la introducció d’aspectes com la regulació microclimàtica o la captació de contaminants atmosfèrics. També establir criteris de gestió de la vegetació basats en la xerojardineria, per reduir la demanda de reg, i en la minimització de l’ús de fotoquímics amb el control integrat de plagues per reduir les afectacions sobre la salut humana i d’altres espècies.
Caldrà delimitar les noves àrees d’implantació d'arbres i quin tipus d'espècies es volen implantar, especialment si aquestes es disposen en zones que tinguin contacte amb masses forestals. En aquest cas, s’han d’introduir espècies amb poca vulnerabilitat als incendis forestals.</t>
  </si>
  <si>
    <t>Menor vulnerabilitat del verd urbà</t>
  </si>
  <si>
    <t>Reglament d'Espais Verds i Zones Naturals</t>
  </si>
  <si>
    <t>Manteniment i protecció dels espais naturals periurbans localitzats al voltant de la ciutat</t>
  </si>
  <si>
    <t>Maintenance and protection of periurban natural areas located around the city</t>
  </si>
  <si>
    <t>L’acció proposa la protecció dels espais naturals localitzats al voltant de Mollet.La funció del manteniment dels espais periurbans a més de considerar-se embornals i amb això millorar la qualitat de l’aire, afavoreixen un enton més fresc durant episodis d’onada de calor, a la vegada que augmenten la permeabilitat del sòl.
En aquesta línia caldria:
 Millorar la resiliència dels diferents ecosistemes ubicats dintre del terme municipal i en les àrees naturals periurbanes.
 Reforçar la connectivitat ecològica entre els parcs i jardins urbans i l’Espai Natural Gallecs.
 Monitoritzar els impactes vinculats al canvi climàtic sobre aquests espais naturals.
 Identificar les possibles espècies més amenaçades pels nous escenaris climàtics i implementar programes de conservació específics, si ho requereixen.
 Definir estratègies comunicatives per sensibilitzar la ciutadania en general al respecte.
El foment d’aquests espais com a zona de lleure afavoreix a la seva preservació, atès que la ciutadania se’l fa més seu i l’entén i el necessita.
Seguint aquest critieri es gestiona el parc dels Pinetons.</t>
  </si>
  <si>
    <t>Pla d'Ordenació Urbanística Municipal
Reglament d'Espais Verds i Zones Naturals
Reglament del Servei Públic Municipal d'Educació Ambiental</t>
  </si>
  <si>
    <t>Creació d'una xarxa verda entre espais urbans i les àrees verdes perifèriques</t>
  </si>
  <si>
    <t>Creation of a green network between urban spaces and peripheral green areas</t>
  </si>
  <si>
    <t>L’acció proposa la cerca i establiment d’ instruments de planificació urbanística i d’usos necessaris per la cerca del manteniment dels espais verds perifèrics al terme municipal de Mollet.
Es tracta d’impulsar un tipus d’ordenació del territori municipal que permeti la connectivitat ambiental entre els espais verds urbans, l’Espai Natural de Gallecs i altres àrees verdes a nivell comarcal, pel manteniment i protecció d’aquells espais naturals d’alt valor ecològic i que queden englobats en una zona densament urbana, i que són força sensibles als nous escenaris climàtics. L’objectiu es connectar aquests espais naturals creant una xarxa verda entre espais urbans i les àrees verdes perifèriques de les ciutats.
Cal intentar que des dels altres ajuntaments (Parets, Santa perpètua, Motcada, Palau), es treballi de forma coordinada i en la mateixa línia, intentant que els seus entorns urbans també tinguin “vies verdes” que connectin Gallecs amb altres indrets naturals de la comarca. La Riera de Caldes podria servir com a connector, i per aixó seria interessant establir algun acord amb l’ACA i el consorci Besòs-Tordera. Seria una acció macro que implicaria acords amb d’altres administracions.</t>
  </si>
  <si>
    <t>Ajuntament municipis veïns
ACA
Consorci de Gallecs
Consorci Besòs-Tordera</t>
  </si>
  <si>
    <t>Augment de la biodiversitat</t>
  </si>
  <si>
    <t xml:space="preserve">Establiment d'un sistema d'avís amb informació epidemiològica i d'al·lergògens entre la població de risc  </t>
  </si>
  <si>
    <t>Establishment of a warning system with epidemiological informationamong the population</t>
  </si>
  <si>
    <t>En tant que es preveu un increment dels episodis d’al·lèrgies, es proposa millorar els canals de difusió dels avisos per tal de poder prevenir més ràpidament a la població afectada. Cal establir i mantenir una bona coordianció amb els servies territorials de salut i amb la xarxa de vigilància epidemiològica de la Generalitat per garantir una comunicació fluida i eficient de les alertes epidemiològiques entre la població.
Els avisos es poden vehicular a partir dels següents canals:
- Missatges a les xarxes socials de les que disposi el municipi
-  Avisos a la pàgina web de l'Ajuntament (i xarxes socials) 
- Avisos als equipaments i edificis municipals
- Sistemes d’avisos en panells d’informació de la ciutat o de transport públic
Prèviament, es considera necessari identificar els riscos sobre els quals es vol informar i establir quins són els responsables de fer difusió d’aquests avisos.
La constitució d’un sistema d’avís també permet informar de forma àmplia sobre episodis aleatoris que provoquen impactes sanitaris i també plagues que puguin estar afectant la ciutat i conseqüentment a la població. Els mateixos canals serviran per a totes les informacions d’aquest tipus.</t>
  </si>
  <si>
    <t>Servei de Serveis Socials, Sanitat i Salut</t>
  </si>
  <si>
    <t>Departament de Salut (Generalitat de Catalunya)
Consorci Sanitari de Mollet del Vallès</t>
  </si>
  <si>
    <t>Millora de la salut de la població local</t>
  </si>
  <si>
    <t>Pla Local de Protecció Civil
Reglament d'Espais Verds i Zones Naturals</t>
  </si>
  <si>
    <t xml:space="preserve">Establiment de protocols d'actuació i creació de sistemes d'alerta contra episodis d'elevada contaminació atmosfèrica </t>
  </si>
  <si>
    <t>Establishment of action protocols and creation of warning systems against episodes of high atmospheric pollution</t>
  </si>
  <si>
    <t xml:space="preserve">Difusió d'informació entre la població local per tal de donar a conèixer els consells i protocols pertinents en episodis d'elevada contaminació atmosfèrica, posant especial atenció a la gent més vulnerable i mantenint una comunicació fluida entre les administracions amb actuació directe sobre els episodis de contaminació atmosfèrica.
Caldrà, alhora, redactar un protocol de comunicació que garanteixi que la població vulnerable rep la informació (tenir en compte que un gruix important de població vulnerables és gent gran).
Els avisos es poden vehicular a partir dels següents canals:
- Missatges a les xarxes socials de les que disposi el municipi
- Avisos a la pàgina web de l'Ajuntament (o xarxes socials)
- Avisos als equipaments i edificis municipals
- Sistemes d’avisos en panells d’informació de la ciutat o de transport públic </t>
  </si>
  <si>
    <t>Departament de Territori i Sostenibilitat (Generalitat de Catalunya)</t>
  </si>
  <si>
    <t>Pla Local de Protecció Civil Municipal
Pla Supramunicipal de Millora de la Qualitat de l'Aire del Vallès Oriental</t>
  </si>
  <si>
    <t>Creació d'un protocol municipal contra els episodis d'onada de calor</t>
  </si>
  <si>
    <t>Creation of a municipal protocol against the heat wave episodes</t>
  </si>
  <si>
    <t>Les projeccions climàtiques preveuen onades de calor cada cop més freqüents i de major intensitat.
Per aquest motiu és proposa la creació d’un protocol municipal per determinar les tasques i mecanismes d’acció en cas d’episodis de calor extrema prolongats. Entre les actuacions que ha de recollir aquest protocol es preveuen les següents:
 Identificar les persones de contacte dels edificis on estan els grups més vulnerables (residències de gent gran, escoles, llars d’infants, ambulatoris...) per tal d’avisar en cas d’activació del protocol.
 Identificar els edificis o equipaments adaptats a onades de calor, i condicionar-los per un possible trasllat temporal del grup de població de risc en situacions extremes. Cal assegurar que l’edifici no sigui tampoc vulnerable a talls elèctrics.
 Establir els protocols d’avís i transport d’afectats en cas de període d’emergència.
 Adaptar els edificis o equipaments no preparats (com aquells que no disposen de sistemes de refrigeració) on hi solen estar els col·lectius vulnerables.
 Adaptar els horaris d’esdeveniments i/o activitats que es fan a l’aire lliure a l’estiu, evitant les hores de màxima radiació solar i de risc més elevat.
 Comunicar i sensibilitzar la població, i en especial als grups de risc com són les persones grans, envers les mesures preventives a adoptar en cas d’onada de calor.</t>
  </si>
  <si>
    <t>Consorci Sanitari de Mollet del Vallès</t>
  </si>
  <si>
    <t>Pla Local de Protecció Civil Municipal</t>
  </si>
  <si>
    <t>Augment de la vigilància i les mesures preventives sobre plagues i espècies invasores</t>
  </si>
  <si>
    <t>Increased surveillance and preventive measures on pests and invasive species</t>
  </si>
  <si>
    <t xml:space="preserve">L’augment progressiu de les temperatures suposa la proliferació i assentament de noves espècies invasores al nostre territori. La gestió de les espècies exòtiques és clau, no només perquè són la segona causa de pèrdua de biodiversitat sinó també perquè algunes porten malalties, provocant problemes sobre la salut humana. Algunes de les espècies poden causar molèsties de més o menys gravetat a les persones. 
Per això, es proposa realitzar un control i seguiment de les plagues identificades al municipi, augmentant el nombre i freqüència de les campanyes de vigilància i control de les malalties transmeses per aquells vectors detectats. 
És necessari dur a terme les següents actuacions:
• Disposar d’un calendari d’afectació de les diferents plagues identificades al municipi.
• Establir els mecanismes de coordinació amb la xarxa sanitària i altres administracions competents d’àmbit supramunicipal.
• Establir canals de comunicació efectius per difondre els riscos que se’n puguin derivar de la identificació de noves plagues i mesures preventives que s’estableixen.
Prèviament, caldrà adoptar un protocol d’actuació en cas que es detecti una nova plaga, i determinar quin serà el posterior procés de seguiment. El protocol d’actuació ha de partir d’un anàlisi ecosistèmica de la ciutat, que analitzi els espais urbans amb major potencial per esdevenir llocs on poden proliferar noves plagues. Aquests espais, delimitats com punts crítics, han de ser freqüentment controlats. Designar, alhora, quins han de ser els responsables dins l’Ajuntament per dur a terme dites actuacions de vigilància i control i establir els mecanismes i canals de comunicació amb la població (bé via web de l’Ajuntament i/o a través de les xarxes socials).
</t>
  </si>
  <si>
    <t>Consorci Sanitari de Mollet del Vallès
Departament de Salut (Generalitat de Catalunya)</t>
  </si>
  <si>
    <t>Millora de la salut de la població local; menor vulnerabilitat del verd urbà</t>
  </si>
  <si>
    <t>Seguiment i actualització dels protocols i sistemes de resposta davant d'episodis d'emergències</t>
  </si>
  <si>
    <t>Monitoring and updating of protocols and response systems in the event of emergency episodes</t>
  </si>
  <si>
    <t xml:space="preserve">Disposar d’un pla d’actuació municipal homologat i actualitzat és un element clau per poder fer front als riscos previsibles causats per l’avança del canvi climàtic. 
Cal, per això, establir un protocol de comunicació jerarquitzat i efectiu adreçat a cada risc potencial al municipi, evitant així la duplicitat d’informació per part de les diferents administracions (Generalitat, Servei Meteorològic de Catalunya, Ajuntament). 
• Redacció i homologació dels plans municipals establerts com obligatoris per part de la Generalitat de Catalunya i que resten per aprovar (NEUCAT, INUNCAT, TRANSCAT). 
• Un cop es disposi de tots aquests plans aprovats pel Ple Municipal i la seva homologació per part de la Direcció General de Protecció Civil, han de quedar integrats en el Pla General de Protecció Civil Municipal. Aquest document estableix el marc orgànic i funcional previst per a Mollet del Vallès, amb l’objectiu de prevenir i controlar els riscos sobre les persones i els béns, així com donar resposta adequada a les possibles situacions d’emergència del municipi, i garanteix la integració d’aquestes actuacions amb el sistema autonòmic de protecció civil. 
• Redacció i aprovació d’un protocol de comunicació que permeti la difusió efectiva entre la població sobre un risc i que estableixi una jerarquització de la informació entre les diferents administracions implicades. 
Els protocols són claus per identificar els recursos disponibles en el moment d’actuar davant d’una emergència, les persones que han de coordinar l’acció, els mecanismes de coordinació interna i amb altres administracions i els canals i consells a dirigir a la població. Són, per tant, rellevants el manteniment i actualització constant de qualsevol protocol d’actuació municipal davant d’una emergència.
</t>
  </si>
  <si>
    <t>Servei de Seguretat Ciutadana i Convivència</t>
  </si>
  <si>
    <t>Millora de la prevenció; augment de la seguretat ciutadana</t>
  </si>
  <si>
    <t>Protecció d’infraestructura crítica: serveis d’emergència, transport, aigua i sanitat</t>
  </si>
  <si>
    <t>Protection of critical infrastructure: emergency services, transport, water and energy</t>
  </si>
  <si>
    <t>A partir de la informació disponible, tant de modelitzacions o anàlisis de risc com de l’experiència acumulada de fenòmens succeïts fins avui, identificar la infraestructura més sensible als diferents riscos naturals accentuats pel canvi climàtic i que es poden donar al municipi. Cal garantir l’òptima funcionalitat dels serveis d’emergència, transport i sanitat, i el manteniment de subministrament d’energia (electricitat, gas) i aigua. Per això caldrà:
 Fer una diagnosi de les àrees amb infraestructura sensible a partir de l’experiència dels tècnics municipals i registres històrics: zones de risc d’inundació, risc d’incendi...
 Identificar la infraestructura, equipaments o edificis existents al municipi més sensibles: infraestructures energètiques, de gas, d’aigua o telecomunicacions; centres d’atenció primària, hospitals, escoles, residències de gent gran...; vies de comunicació..., i jerarquitzar-los en funció dels possibles danys en cas de que es doni algun episodi de risc, i es troben en una zona catalogada com a sensible. Prioritzar aquells on siguin previsibles danys a les persones.
 Definir i programar accions de millora que minimitzen la vulnerabilitat d’aquesta infraestructura municipal més sensible a partir de les mesures proposades al PAESC: millores del clavegueram, adaptació d’equipaments i edificis municipals...</t>
  </si>
  <si>
    <t>Millora de la prevenció; seguretat de la població</t>
  </si>
  <si>
    <t>Pla General de Protecció Civil Municipal</t>
  </si>
  <si>
    <t>Creació d'una taula per la millora de la coordinació amb altres administracions municipals i supramunicipals en la gestió d'episodis d'emergència</t>
  </si>
  <si>
    <t>Creation of a platform for the improvement of coordination with other municipal and supra-municipal administrations in the management of emergency episodes</t>
  </si>
  <si>
    <t xml:space="preserve">Algunes de les actuacions del PAESC impliquen la coordinació i/o cooperació amb altres administracions de nivell supramunicipal. 
Per tal que es garanteixi la coherència de les actuacions amb les del seu context territorial més proper es proposa la creació d’una taula de coordinació amb altres administracions per tal de millorar les tasques d’actuació i cobertura d’acció. Es proposa la creació d’una plataforma constituïda com taula de treball, que afavoreixi l’intercanvi de coneixements i bones pràctiques en matèria d’adaptació. Aquesta mesa referència ha de sumar esforços mitjançant recolzament tècnic o desenvolupant de proves pilot, per exemple. La periodicitat de reunió pot ser anual, i en el cas de situacions d’emergència, les reunions hauran de tenir caràcter extraordinari. Les administracions i responsables implicats anirien des dels municipis veïns i d’àmbit comarcal, fins responsables de la Diputació de Barcelona o dels departaments involucrats en la gestió de l’adaptació al canvi climàtic a la Generalitat de Catalunya 
D’altra banda, existeixen altres situacions on la responsabilitat plena de l’execució de l’actuació recau sobre organismes externs a l’Ajuntament (Generalitat de Catalunya). En aquest casos, l’Ajuntament ha de fer un seguiment periòdic i traslladar als organismes competents la necessitat del manteniment de les accions al llarg del temps, la revisió de protocols actuals o la conveniència de reforçar o revisar determinats eixos de treball. 
</t>
  </si>
  <si>
    <t>Diputació de Barcelona
Ajuntaments municipis veïns, Generalitat de Catalunya, Consorci de Gallecs, Consorci Besòs-Tordera, ACA, entre d'altres</t>
  </si>
  <si>
    <t>Establiment de mecanismes per la millora del coneixement i comunicació dels consells i protocols d'emergència entre la població de Mollet del Vallès</t>
  </si>
  <si>
    <t>Establishment of mechanisms for the improvement of knowledge and communication of emergency advice and protocols among the population</t>
  </si>
  <si>
    <t>Establiment de mecanismes eficicients per garantir la comunicació de consells i protocols entre tota la població de Mollet del Vallès.
Es tracta de fer visible qualsevol recomanació o consell determinat per l’Ajuntament davant d’un episodi d’emergència. Crear un protocol de comunicació segons el col·lectiu afectat o si és general per a tota la població, seguint els canals pertinents per a que cada grup de població estigui al cas (comunicació directe a casals de gent gran o residències, a les escoles...comunicació a través de xarxes socials per al jovent...). Acompanyar l’elaboració d’aquest protocol amb el disseny d’un pla de comunicació que faciliti la difusió d’informació envers el canvi climàtic entre la població local.
Aprofitar fires o esdeveniments al municipi amb gran concurrència de poblaicó per informar i donar a conèixer els riscos potencials i mesures a fer davant dels avenços del canvi climàtic.</t>
  </si>
  <si>
    <t>Millora e la prevenció; augment de la seguretat ciutadana; millora de la conscienciació envers el canvi climàtic</t>
  </si>
  <si>
    <t>Realització de sessions de formació interna per als tècnics municipals en relació a l'aplicació i monitoratge de les mesures proposades en el PAESC</t>
  </si>
  <si>
    <t>Completion of internal training sessions for municipal technicians in relation to the application and monitoring of the measures proposed in the PAESC</t>
  </si>
  <si>
    <t>Cal que els tècnics implicats en cadascuna de les accions proposades coneguin les seves responsabilitats i disposin de les eines adequades per tal que cadascuna de les mesures es pugui dur a terme de manera eficient i en la consecució dels objectius d’adaptació previstos.
A més, el Pla compta amb un programa de seguiment d’acord amb el qual es mesuraran una sèrie d'indicadors que permetran avaluar l'evolució dels riscos i els perills del canvi climàtic en el municipi al llarg del temps. Per aquests motius, els tècnics municipals implicats han de disposar dels coneixements necessaris per executar les tasques concretes que els pertoquen en relació al Pla i se'ls ha de capacitar per dur a terme el monitoratge corresponent.
És convenient que la formació es faci de forma periòdica al llarg del desenvolupament del Pla, contemplant tant sessions generals amb tots els tècnics implicats, com sessions específiques de detall per àmbits sectorials. Aquesta periodicitat ha de permetre obtenir un feedback que permeti millorar l’aplicabilitat de les mesures i el seu seguiment. La primera actuació en relació a aquesta mesura consisteix, doncs, a definir un programa de formació continuada per tot el període de vigència del Pla.</t>
  </si>
  <si>
    <t>Àrea de Participació, Transparència i Acció Institucional</t>
  </si>
  <si>
    <t>Treballadors de l'Ajuntament de Mollet del Vallès</t>
  </si>
  <si>
    <t>Millora de la prevenció</t>
  </si>
  <si>
    <t>Mesures d'adaptació en equipaments municipals (amb sistema de fred si és necessari)</t>
  </si>
  <si>
    <t>Adaptation measures in municipal facilities</t>
  </si>
  <si>
    <t>Mesures detectades durant la realització de Visites d'Avaluació energètica (VAE) en els equipaments municipals (principalment instal·lació de cortines/proteccions solars i instal·lació d'aparells de reducció del consum d'aigua i revisions periòdiques de fuites d'aigua). Considerar també situacions d'episodis d'onades de calor, on caldria plantejar diversos temes com preparar edifics per acollir a diverses persones a sales amb refrigeració i mesures similars. Cost d'algunes actuacions inclòs a les accions de mitigació. El cost considerat és per posar una bomba de fred/calor inverter en un equipament.</t>
  </si>
  <si>
    <t>Equipaments adaptats a canvis climatologia extrema.</t>
  </si>
  <si>
    <t>Equipment adapted to extreme climatic changes</t>
  </si>
  <si>
    <t>Cost Baix</t>
  </si>
  <si>
    <t>Actuacions del Pla Director d'Abastament d'Aigua</t>
  </si>
  <si>
    <t>Actions of the Water Supply Director Plan</t>
  </si>
  <si>
    <t>El Pla Director d’Abastament d’aigua de Perafita (2008) proposava diverses actuacions sobre la xarxa amb un cost total de 711.071€ de Pressupost d’Execució Material (PEM). Algunes actuacions ja estan realitzades (telecontrol, comptadors i sectorització) i d’altres estan realitzades parcialment (renovació xarxes). TAULA MEMÒRIA PAESC PG 21</t>
  </si>
  <si>
    <t>Coordinador PAESC i empresa abastament aigües.</t>
  </si>
  <si>
    <t>ACA. Consell Comarcal d'Osona, Empresa concessionària aigües.</t>
  </si>
  <si>
    <t>Resiliència a sequeres.</t>
  </si>
  <si>
    <t>Resilience to droughts.</t>
  </si>
  <si>
    <t>Millores de la xarxa d'aigua i sistema de desnitrificació</t>
  </si>
  <si>
    <t>Improvements in the water network and denitrification system</t>
  </si>
  <si>
    <t>De la xarxa d’abastament d’aigua hi ha prevista una actuació de millora sobre un nou tub i un sistema de desnitrificació d’un recurs propi.</t>
  </si>
  <si>
    <t>Checking the watertightness of the drinking water network of the municipality</t>
  </si>
  <si>
    <t xml:space="preserve">La xarxa té un 21% de pèrdues a la xarxa d'abastament d'aigües potables. </t>
  </si>
  <si>
    <t>Empresa concessionària aigües.</t>
  </si>
  <si>
    <t>Reducció pèrdues aigua potable.</t>
  </si>
  <si>
    <t>Reduction losses of drinking water</t>
  </si>
  <si>
    <t>Informes detallats del consum d'aigua per sectors.</t>
  </si>
  <si>
    <t>Detailed reports of water consumption by sectors</t>
  </si>
  <si>
    <t>L'acció consistirà en que l’empresa que tingui la concessió del servei d’aigua en baixa avaluï anul·lament el consum de les granges i els usuaris domèstics i presenti un informe anual (amb la intenció de poder avisar als clients en cas de sobreconsums). La informació hauria de ser gràfica de forma que es pugui visualitzar fàcilment. També es procurarà que a les factures hi surti un comparatiu entre veïns i usos, un sistema d’alertes per sobreconsums i es proposarà que es pugi accedir a un sistema de telemesura del consum de l’aigua.</t>
  </si>
  <si>
    <t xml:space="preserve">Change in potable water rates to encourage savings and forest management </t>
  </si>
  <si>
    <t xml:space="preserve">Revisar les tarifes d'aigua per a tots els sectors de forma que s'incentivi l'estalvi d'aigua. Vincular una part de la factura a la gestió forestal de la conca, atorgant ajuts a les finques més importants respescte al recurs aigua. </t>
  </si>
  <si>
    <t>Sensibilització i augment resiliència a sequeres.</t>
  </si>
  <si>
    <t>Sensitization and increase resilience to droughts</t>
  </si>
  <si>
    <t>Redacció d'un Pla director de clavegueram</t>
  </si>
  <si>
    <t>Drafting of a Master Plan for sewerage</t>
  </si>
  <si>
    <t>No hi ha zones probables d’inundabilitat ni riscos per crescudes ordinàries del torrent que passa pel nucli ni per altres zones del municipi. La falta d’informació detallada del sistema de clavegueram augmenta la vulnerabilitat, davant episodis de pluja intensos. Per tant es proposa la redacció d'un document d'inventariat i planficiació del sistema de clavegueram, amb proposta d'actuacions a curt, mig i llarg termini. MAPA SISTEMA CLAVEGUERAM.</t>
  </si>
  <si>
    <t>Clavegueram adapatat a precipitacions extremes.</t>
  </si>
  <si>
    <t>Sewer adapted to extreme precipitation</t>
  </si>
  <si>
    <t>Mapa de la conca hídrica d'influència en els recursos propis d'abastament d'aigües potables</t>
  </si>
  <si>
    <t>Map of the water basin of influence on the potable water supply resources</t>
  </si>
  <si>
    <t>Coordinador PAESC i suport ACA o OCCC.</t>
  </si>
  <si>
    <t>Generalitat de Catalunya, CREAF, CPF i altres.</t>
  </si>
  <si>
    <t>Protecció recursos propis d'abastament d'aigua potable.</t>
  </si>
  <si>
    <t>Protection of potable water supply resources.</t>
  </si>
  <si>
    <t>Conveni Ajuntament-Diputació de Barcelona per la realització de treballs forestals dins del marc de l’Associació de propietaris forestals.</t>
  </si>
  <si>
    <t>City Council-Diputación de Barcelona Agreement for the realization of forestry work within the framework of the Association of forest owners</t>
  </si>
  <si>
    <t>L'any 2010 es va signar un conveni Ajuntament - Diputació de Barcelona per tal de realitzar tasques de millora forestal dins del marc de l'Associació de propietaris forestals del Lluçanès. Es va convalidar l'aprovació del Programa anual per a l'any 2015 del Pla Marc de l'Associació de Propietaris Forestals del Lluçanès, aprovat per Diputació de Barcelona en ple de data 30 de setembre de 2010, amb efectes 1 de gener de 2015</t>
  </si>
  <si>
    <t>Diputació de Barcelona - Coordinador PAESC</t>
  </si>
  <si>
    <t>Boscos resilients.</t>
  </si>
  <si>
    <t>Resilient forests.</t>
  </si>
  <si>
    <t>Mitjançant els diferents Instruments d'Ordenació Forestal (IOF) les finques forestals estarien planificades en el temps. El municipi de Perafita té 1.085 ha forestals, de les quals el 95% disposen de IOF. Hi ha però unes 54 ha sense cap tipus d'IOF (5% de la superfície forestal del municipi). Mitjançanta aquesta actuació l'ajuntament impulsarà dintre de les seves possibilitats l'execució dels treballs de programats i contactarà amb propietaris forestals sense IOF per tal de promoure la seva redacció.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54 ha sense planificació) i un cost mitjà de 800€/ha per realitzar treballs en 100ha/any.</t>
  </si>
  <si>
    <t>Coordinador PAESC - Generalitat de Catalunya.</t>
  </si>
  <si>
    <t>Generalitat de Catalunya.</t>
  </si>
  <si>
    <t>Cost Elevat</t>
  </si>
  <si>
    <t>Millores a les xarxes (posar taula pla camins del municipi). Xarxa de 8,99 km dins del municipi.</t>
  </si>
  <si>
    <t>Xarxa de camins preparada per a l'extinció d'incendis.</t>
  </si>
  <si>
    <t>Path network prepared for fire suppression.</t>
  </si>
  <si>
    <t>Instal·lar proteccions solars al municipi i/o fer itineraris amb ombra.</t>
  </si>
  <si>
    <t>Install solar protection in the municipality and / or make itineraries with shadow.</t>
  </si>
  <si>
    <t>Instal·lació de proteccions solars fixes o provisionals als principals punts de trànsit peatonal (plaça ajuntament, trajectes escolars, parcs municipals o altres). L'acció pretén protegir a les persones més vulnerables les dies dels dies calorosos i onades de calor). Poden ser tendals que només es posin en l'època estival. Es pot definir un itinerari amb estructures protectores (arbrat, tendals vela) i senyalitzar-lo.</t>
  </si>
  <si>
    <t>Coordinador PAESC / Alcaldia</t>
  </si>
  <si>
    <t>EN CURS. Obtenir anualment el llistat de les persones vulnerables del muncipi i un contacte per tal d'avisar-les directament davant dels avisos d'onades de calor o períodes de calor. Identificar un responsable d'obtenir el llistat i de contactar amb les persones.</t>
  </si>
  <si>
    <t>Plans Emergències (DUPROCIM)</t>
  </si>
  <si>
    <t>Vetllar pel manteniment dels elements vulnerables definits pel Manual d'actuació en inundacions.</t>
  </si>
  <si>
    <t>Ensure the maintenance of the vulnerable elements defined by the Flood Action Manual.</t>
  </si>
  <si>
    <t>El Manual d'inundacios del municipi descriu com a elements vulnerables: EV1 (per T=50, 100 i 500 anys) Vivenda deshabitada a BV-4316; EV2 (per T=500) habitatges unifamiliars (c.Mèder i c. Del Pont); EV3 (per T=50, 100 i 500) Granja i habitatge unifamiliar (La Roureda); EV4 (per T=100 i 500) camp de futbol i vestidors de la zona esportiva. Es definiran actuacions a realitzar en aquestes zones per disminuir la seva vulnerabilitat.</t>
  </si>
  <si>
    <t xml:space="preserve">Coordinador PAESC </t>
  </si>
  <si>
    <t>Millores a les xarxes (posar taula pla camins del municipi). Xarxa de 12,74 km dins del municipi.</t>
  </si>
  <si>
    <t>Checking the tightness of the potable water supply network of the municipality</t>
  </si>
  <si>
    <t xml:space="preserve">El rendiment de la xarxa és del 69,25% (2016), i per tant té més del 30% en pèrdues al sistema. Mitjançant aquesta acció es vol identificar on es produeixen aquestes pèrdues. </t>
  </si>
  <si>
    <t>Agència Catalana de l'Aigua (ACA)</t>
  </si>
  <si>
    <t>Pla Director d'Abastament d'Aigua</t>
  </si>
  <si>
    <t>Actuacions del Pla director d'abastament d'aigua</t>
  </si>
  <si>
    <t>Actions of the Water Supply Master Plan</t>
  </si>
  <si>
    <t>El Pla Director del 2008 plantejava diverses actuacions amb un cost d’execució material de 470.559,26 €. (POSAR TAULA DOC1)</t>
  </si>
  <si>
    <t>Agència Catalana de l'Aigua (ACA) / Diputació de Barcelona</t>
  </si>
  <si>
    <t>Reutilització de l'aigua sobrant de la piscina pública</t>
  </si>
  <si>
    <t>Reuse of excess water from the public pool</t>
  </si>
  <si>
    <t>POSAR FOTOS ZONA. Hi ha la possibilitat de poder recollir l'aigua provinent del manteniment de la piscina, a l'espai de la planta baixa (sota de la sala dels filtres de la piscina). Hi ha espai suficient i és un espai accessible amb un vehicle per carregar aigua si és necessari. Aquesta acció es pot desenvolupar si hi ha algun ús definit per aquesta aigua recollida.</t>
  </si>
  <si>
    <t>Coordinador PAESC / Empresa concessionària</t>
  </si>
  <si>
    <t>Empresa concessionària abastament aigua</t>
  </si>
  <si>
    <t>Program regulation of water consumption to usersProgram regulation of water consumption to users</t>
  </si>
  <si>
    <t>Millores del clavegueram i coneixement de la seva resposta davant pluges extremes (redacció Pla Director de Clavegueram)</t>
  </si>
  <si>
    <t>Improvements to the sewage system and knowledge of its response to extreme rains (drafting of the Sewer Director's Plan)</t>
  </si>
  <si>
    <t>Segons el Manual d’Inundacións del municipi hi ha un punt conflictiu en moments puntuals en els embornals del c.del Pont amb el c.Mèder i algunes de les tapes de clavegueram. L'acció consisteix en inventariar les instal·lacions actuals i recalcular el seu dimensionament (redactar Pla Director de Clavegueram).</t>
  </si>
  <si>
    <t>Canvi de tarifes d'aigua potable per incentivar la gestió forestal de la conca.</t>
  </si>
  <si>
    <t>Change in potable water rates to encourage forest management in the basin.</t>
  </si>
  <si>
    <t xml:space="preserve">Revisar les tarifes d'aigua per a tots els sectors de forma que se vinculi una part de la factura a la gestió forestal de la conca, atorgant ajuts a les finques més importants respescte al recurs aigua. </t>
  </si>
  <si>
    <t>Mitjançant els diferents Instruments d'Ordenació Forestal les finques forestals estarien planificades en el temps. El municipi de Santa Eulàlia de Riuprimer té unes 450 ha sense cap IOF (55% de la superfície forestal del municipi). Mitjançanta aquesta actuació l'ajuntament contactarà amb propietaris forestals sense IOF per tal de promoure la seva redacció. Es buscarà el suport d'Associacions de propietaris forestals.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450 ha sense planificació) i un cost mitjà de 800€/ha per realitzar treballs en 100ha/any.</t>
  </si>
  <si>
    <t>Centre de la Propietat Forestal</t>
  </si>
  <si>
    <t xml:space="preserve">Al municipi hi ha alguna finca custodiada per la Xarxa de Custòdia del Territori. Acció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 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 d’ordenació urbanística municipal.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t>
  </si>
  <si>
    <t>Xarxa de custòdia del territori</t>
  </si>
  <si>
    <t>Control i prevenció de plagues</t>
  </si>
  <si>
    <t>Control and prevention of pests</t>
  </si>
  <si>
    <t>Iniciar actuacions per protegir els boscos propers al nucli de la processionària, ja present a boscos propers.</t>
  </si>
  <si>
    <t>Incloure criteris d'eficiència en habitatges i estalvi/aprofitament de recursos (energia i aigua) a la planificació urbanística.</t>
  </si>
  <si>
    <t>Include criteria for housing efficiency and saving / exploitation of resources (energy and water) in urban planning.</t>
  </si>
  <si>
    <t xml:space="preserve">La normativa del Pla General 2002 inclou diversos criteris: 
- Habitatges: determina alçades plantes i limitacions. Limita el pendent de les teulades a un 30% màxim, sense deixar sobresortir elements sobre els plans definits per la teulada. Permet edificis acabats en terrassa. Sobre la ventilació i il·luminació determina que els dormitoris principals i sales interiors hauran de rebre ventilació i il·luminació des d’un espai exterior o del pati d’illa.
-Per a edificacions alineades al vial regula alçades, mitgeres i temes de l’edificació en la parcel·la.
-Per a les edificacions aïllades determina la forma d’adaptar-se al terreny.
El Pla determina diferents usos específics, entre els quals hi ha el de de Serveis tècnics i mediambientals, que comprèn les instal·lacions i els espais reservats pels serveis tècnics d’electricitat, abastament d’aigua, gas, telefonia, sanejament i similars, com també les instal·lacions vinculades a l’estalvi energètic i a la reutilització i reciclatge de residus líquids i sòlids, com també d’investigació i divulgació d’aspectes relacionats amb la protecció del medi ambient. El Pla esmenta que en cas que el desenvolupament exigeixi la instal·lació d’algun d’aquests serveis i no existeixi reserva específica de sòl, es podran situar en sòl urbanitzable i en sòl no urbanitzable (previ dels tràmits pertinents).
No inclou doncs cap criteri d’eficiència energètica o estalvi de recursos com determinar orientacions respecte a les diferents estances dels habitatges, producció d’energies renovables, reserva d’aigua de pluja, reserva d’espai per renovables.
</t>
  </si>
  <si>
    <t>Agricultura y sector forestal</t>
  </si>
  <si>
    <t>Agua</t>
  </si>
  <si>
    <t>Otros</t>
  </si>
  <si>
    <t>Edificios</t>
  </si>
  <si>
    <t>Energía</t>
  </si>
  <si>
    <t>Planificación urbanística</t>
  </si>
  <si>
    <t>Residuos</t>
  </si>
  <si>
    <t>Salud</t>
  </si>
  <si>
    <t>Transporte</t>
  </si>
  <si>
    <t>Turismo</t>
  </si>
  <si>
    <t>Protecció civili y emergencias</t>
  </si>
  <si>
    <t>Medio ambiente y biodiversidad</t>
  </si>
  <si>
    <t>Agricultura</t>
  </si>
  <si>
    <t>Medi Ambient i biodiversitat</t>
  </si>
  <si>
    <t>Protocol d'informació sobre la gestió de l'abastament d'aigua</t>
  </si>
  <si>
    <t>Information protocol on the management of water supply</t>
  </si>
  <si>
    <t>Actualment la gestió de l'abastament d'aigua al municipi la porta una empresa externa, Aimines, de forma totalment autònoma.
L'Ajuntament no disposa de cap tipus d'informació en relació a aquest vector (ni la capacitat d'aigua tractada, ni del procés de tractament, ni de la facturació, etc.). I és evident que cal tenir-ne totes les dades, tant per si en un futur en volgués assumir el control com per avaluar i prendre mesures que ajudin a reduir l'impacte del canvi climàtic i prevenir la sequera.
Es proposa en primera instància un traspàs complert d'informació per part de l'empresa.
En segona instància caldrà establir un protocol de funcionament per a què l'Ajuntament rebi de forma periòdica totes les dades de funcionament, i estigui del tot informat en qualsevol moment.
Cal establir també les vies de comunicació addients per a poder intervenir-hi quan convingui.</t>
  </si>
  <si>
    <t>Àrea medi ambient</t>
  </si>
  <si>
    <t>Ajuntament, Aimines</t>
  </si>
  <si>
    <t>Seguretat en l'abastament d'aigua</t>
  </si>
  <si>
    <t>No aplica</t>
  </si>
  <si>
    <t>Pla d'abastament d'aigua
Ordenança municipal</t>
  </si>
  <si>
    <t>Projecte de "Canalització de les aigües residuals del polígon de la Cort cap a la xarxa de Sanejament"</t>
  </si>
  <si>
    <t>Project of "Waste water piping of La Cort industrial zone towards the Sanitation network"</t>
  </si>
  <si>
    <t>L'evacuació de les aigües residuals del polígon industrial de La Cort és un problema que ve de llarg.
Finalment s'ha redactat ja el projecte necessari per a canalitzar aquestes aigües cap a la xarxa de sanejament del municipi, amb la voluntat de solucionar el problema de forma immediata.
Aquest projecte ha estat presentat a la Diputació de Barcelona, dins del marc de les subvencions atorgades per a la Millora de Polígons, i l'ajut ha estat concedit, amb el què la seva implantació es pot considerar imminent.</t>
  </si>
  <si>
    <t>Àrea territori</t>
  </si>
  <si>
    <t>Reducció de l'impacte ambiental a llera</t>
  </si>
  <si>
    <t>pendent Ajuntament</t>
  </si>
  <si>
    <t>Alt (&gt;60.000)</t>
  </si>
  <si>
    <t>,</t>
  </si>
  <si>
    <t>La mesura més eficient per potenciar l'estalvi d'aigua és la creació d'una ordenança d'estalvi d'aigua. Dins d'aquesta ordenança es poden imposar actuacions de sistemes i mesures d’estalvi d’aigua a particulars com:
-       Comptadors individuals. 
-       Reguladors de pressió de l’entrada d’aigua. 
-    Mecanismes estalviadors: reductors de cabal, airejadors o economitzadors, mecanismes per a cisternes d’urinaris i inodors, mecanismes per a processos de neteja, etc.. 
-       Captadors d’aigua de pluja.
-       Reutilitzadors de l’aigua sobrant de piscines. 
-       Reutilitzadors d’aigües grises. 
-       Sistemes d’estalvi en jardins.
-       Sistemes d’estalvi en dipòsits de regulació. 
Cal centrar l’esforç en reduir la demanda d’aigua i millorar-ne l’eficiència en l’ús.</t>
  </si>
  <si>
    <t>Ajuntament, ciutadania</t>
  </si>
  <si>
    <t>Mig (18-000-60.000)</t>
  </si>
  <si>
    <t>Ordenança estalvi d'aigua</t>
  </si>
  <si>
    <t>Canvis en les espècies i varietats (Fomentar que els agricultors utilitzin espècies resistents a la sequera)</t>
  </si>
  <si>
    <t>Changes in species and varieties of crops (Ensure that farmers change crop species to those more resistant to droughts)</t>
  </si>
  <si>
    <t>L’aigua cada cop és més escassa a tot el planeta i Catalunya no és una excepció. S'ha produït  una reducció de la precipitació, sobretot a l’estiu, amb sequeres més freqüents, i els rius han reduït el seu cabal.
Com a resultat, els conreus estaran més exposats a sequeres, plagues i altres pertorbacions, i algunes espècies de plantes no podran adaptar-s'hi.
Es proposa vetllar per adaptar els conreus i varietats de cultius a les condicions climàtiques. Cal promoure sessions informatives als agricultors per conscienciar-los dels beneficis d'anar adaptant els conreus a un clima amb més presència de sequeres i promocionar aquelles varietats que puguin suportar millor llargs períodes de sequera.</t>
  </si>
  <si>
    <t>Ajuntament, sector agrícola</t>
  </si>
  <si>
    <t>Baix (&lt;18.000)</t>
  </si>
  <si>
    <t xml:space="preserve">Promoció de sistemes d’agricultura i ramaderia ecològica </t>
  </si>
  <si>
    <t>Promoting organic farming</t>
  </si>
  <si>
    <t>Segons dades de l’IDESCAT, actualment a Cardona tan sols un 0,05% de l'agricultura i un 0,01% de la ramaderia són ecològiques.
L'agricultura i ramaderia ecològica són pràctiques respectuoses amb el medi ambient, tenen un impacte menor sobre el terreny i una millor integració en l'ecosistema del territori. El seu ús afecta a mig i llarg termini afavorint la biodiversitat i la gestió forestal.
Amb aquest tipus d’agricultura i ramaderia s'aconsegueix un seguit de valors afegits a la producció agrícola i ramadera, relacionats amb l'obtenció d'aliments de màxima qualitat, tot respectant la natura i el medi ambient.</t>
  </si>
  <si>
    <t>Tal com s'observa a les dades de l'IDESCAT, la superfície forestal de Cardona és d'un 64% del total del municipi. Per tant, cal tenir en compte mesures que ajudin a minimitzar l'impacte del canvi climàtic sobre aquest tipus de sòl.
Una de les actuacions més efectives, sobretot pel què fa a la prevenció d'incendis, és mantenir els sotaboscs nets de vegetació i fer aclarides controlades.
En aquest sentit la promoció de la utilització de biomassa permet mantenir el bosc en condicions més adequades, alhora que ajuda a promoure una font d'energia més renovable i sostenible que les energies fòssils utilitzades actualment.
Addicionalment, també genera llocs de treball al municipi, promocionant així l'activitat econòmica.</t>
  </si>
  <si>
    <t>Depèn</t>
  </si>
  <si>
    <t>Promoció i protecció de les espècies autòctones. Foment de la biodiversitat</t>
  </si>
  <si>
    <t>Promotion and protection of autochthonous species. Promoting  biodiversity.</t>
  </si>
  <si>
    <t xml:space="preserve">Promoció i protecció d'espècies autòctones que es puguin veure afectades per altres espècies, ja que les espècies autòctones estan més ben adaptades al territori i no necessitaran tants recursos addicionals.
Realitzar una sèrie de mesures de conservació dels espais i hàbitats per tal de fomentar la biodiversitat. Alguns exemples:
- Horts urbans: per mantenir espècies autòctones i sensibilitazar i implicar els ciutadans. 
- Diversificació d’espècies d’arbres i plantes aromàtiques.  </t>
  </si>
  <si>
    <t>Elaborar un protocol d'actuació per atendre ràpidament a les persones vulnerables. Es recomana crear un registre per a tenir les persones més vulnerables identificades i obrir edificis públics amb climatització per acollir persones vulnerables en períodes d'onades de calor o de fred.
Les projeccions preveuen que les onades de calor cada vegada seran més freqüents i persistents. Per aquest motiu és oportú redactar un protocol d'actuació en cas d'onades de calor imminents:
- Relacionar els edificis o equipaments on habiten col·lectius vulnerables no preparats per fer front a onades de calor (com els que no disposin de sistema de refrigeració), per tal d'establir un protocol de trasllat temporal dels seus ocupants a edificis adaptats.
- Identificar les persones de contacte dels edificis on habiten col·lectius vulnerables (residències de jubilats, escoles, llars d'infants, ambulatoris, etc.).
- Identificar els edificis adequats per aquest ús temporal.
- Establir els protocols d'avís i transport d'afectats en cas de període d'emergència.
- Comunicar i sensibilitzar la població .</t>
  </si>
  <si>
    <t>Àrea salut</t>
  </si>
  <si>
    <t xml:space="preserve">Campanyes per a l'eradicació o contenció de plagues (mosquit tigre...) </t>
  </si>
  <si>
    <t>Campaigns for the plagues eradication or containment</t>
  </si>
  <si>
    <t xml:space="preserve">Realitzar tasques de prevenció de plagues i fer un control eficient d'aquestes. 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t>
  </si>
  <si>
    <t>Àrea de medi ambient i salut</t>
  </si>
  <si>
    <t>Ordenances de prevenció i control de plagues</t>
  </si>
  <si>
    <t>Expansió de la fibra òptica als polígons industrials</t>
  </si>
  <si>
    <t>Expansion of optical fiber throughout the industrial zone</t>
  </si>
  <si>
    <t>Per a una millor comunicació del municipi cal estendre el traçat de fibra òptica a tot el municipi.
En concret es planteja la millora en l'àmbit del polígon industrial que és el que actualment està mancat d'aquesta infraestructura necessària per al desenvolupament municipal i privat</t>
  </si>
  <si>
    <t>Àrea promoció econòmica</t>
  </si>
  <si>
    <t>Millora de les comunicacions, millora l'economia local, redueix la mobilitat, seguretat de la població,etc.</t>
  </si>
  <si>
    <t>Cal que l'actuació contra el canvi climàtic i l'adaptació al mateix es faci de forma conjunta des dels diversos sectors del municipi.
L'adaptació no tan sols s'ha de fer des de l'àmbit de l'Ajuntament sinó que cal implicar a tota la ciutadania i als diversos agents econòmics i culturals. Cal doncs promoure campanyes de formació perquè tothom sigui conscient del problema i de quines actuacions es poden dur a terme per a minimitzar-lo.</t>
  </si>
  <si>
    <t xml:space="preserve">Incorporació de criteris d'arquitectura bioclimàtica en rehabilitació d'edificis i equipaments municipals i projectes de nova construcció </t>
  </si>
  <si>
    <t>Incorporation of criteria of bioclimatic architecture in rehabilitation of buildings and municipal facilities and new construction projects</t>
  </si>
  <si>
    <t xml:space="preserve">Adaptar i adequar els edificis municipals amb elements passius i actius en relació a ombres, refrigeració, aprofitament lumínic, recollida d’aigües pluvials o aprofitament d’aigües grises. 
També és important la modificació de les previsions del planejament municipal per incorporar criteris d’arquitectura bioclimàtica en el desenvolupament urbanístic del municipi. </t>
  </si>
  <si>
    <t>Serveis territorials</t>
  </si>
  <si>
    <t xml:space="preserve">Neteja i manteniment de les instal·lacions i sistemes de refrigeració municipals susceptibles a problemes de legionel·losi </t>
  </si>
  <si>
    <t>Cleaning and maintenance of municipal refrigeration installations and systems susceptible to legionella problems</t>
  </si>
  <si>
    <t>Control del manteniment en les instal·lacions municipals i privades dels sistemes de refrigeració. En cas de ser necessari la rehabilitació i adequació d'aquests, per tal de poder controlar, gestionar i eradicar possibles problemes de salut relacionats.</t>
  </si>
  <si>
    <t>Via pública i Salut pública</t>
  </si>
  <si>
    <t>Aparició de noves malalties</t>
  </si>
  <si>
    <t>Seguiment i impuls de polítiques per una mobilitat sostenible previstes en el PMU de Sant Feliu i de les relatives al Pla de Millora de la Qualitat de l'Aire</t>
  </si>
  <si>
    <t>Follow-up policies for sustainable mobility planned in the PMU of Sant Feliu and those related to the Plan for the Improvement of Air Quality</t>
  </si>
  <si>
    <t xml:space="preserve">Cal continuar desenvolupant les actuacions proposades al Pla de Mobilitat, donant-li especial rellevància a les següents actuacions al reforç de la cobertura i competitivitat del transport públic, a mesures de regulació de la mobilitat, carrils prioritaris per transport públic, pacificació del trànsit, la segregació de vies; a l'increment de l’espai públic destinat a vianants, carrils bici o carrils bus en els nous projectes urbans o en la remodelació dels actuals; a l'adquisició progressiva de vehicles més sostenibles en les flotes municipals; a la promoció de la compra privada de vehicles més sostenibles mitjançant incentius fiscals (impost de circulació) i altres bonificacions... </t>
  </si>
  <si>
    <t>Impulsar un Pla Director d'Autosuficiència Energètica</t>
  </si>
  <si>
    <t>Promote a Master Plan for Energy Self-Sufficiency</t>
  </si>
  <si>
    <t>Elaboració i aprovació d'un Pla d'Autosuficiència Energètica que reculli accions concretes per assolir els objectius de reduir el consum energètic municipal, les emissions de GEH i la despesa energètica.</t>
  </si>
  <si>
    <t>En relació amb l'acció del PLACC de l'AMB "Pla d’autosuficiència energètica de l’AMB"</t>
  </si>
  <si>
    <t>Continuar amb el projecte Connecta't a l'estalvi, de lluita contra la pobresa o vulnerabilitat energètica i assessoramen energètic</t>
  </si>
  <si>
    <t xml:space="preserve">Continue with the project Connect to savings, fight against poverty or energy vulnerability </t>
  </si>
  <si>
    <t>Continuar els treballs iniciats amb el projecte Connecta't a l'estalvi i impuls de noves propostes contra la pobresa i vulnerabilitat energètica</t>
  </si>
  <si>
    <t>Connecta't a l'estalvi</t>
  </si>
  <si>
    <t>Foment i increment de la producció local d'energia</t>
  </si>
  <si>
    <t>Promotion and increase of local energy production</t>
  </si>
  <si>
    <t xml:space="preserve">Desenvolupar les iniciatives i projectes municipals que permetin la producció local d’energia, amb la instal·lació de plaques fotovoltaiques en equipaments municipals i impulsar les iniciatives a l’àmbit privat i la posada en marxa de nous projectes de xarxa de calor amb caldera de biomassa. </t>
  </si>
  <si>
    <t xml:space="preserve">Anàlisi de la disponibilitat de recursos hídrics </t>
  </si>
  <si>
    <t>Analysis of the availability of water resources</t>
  </si>
  <si>
    <t xml:space="preserve">Estudi de la disponibilitat d'aigua en aqüifers municipals i quines són les possibilitats per a la seva extracció i ús. </t>
  </si>
  <si>
    <t>Aprofitament de recursos hídrics alternatius per a usos municipals (recuperació d'aigües grises, aprofitament d'aigües de pluja)</t>
  </si>
  <si>
    <t>Use of alternative water resources for municipal purposes (recovery of gray water, exploitation of rainwater)</t>
  </si>
  <si>
    <t>Aplicació de mesures per l’aprofitament de nous recursos hídrics alternatius per a usos municipals (aigua regenerada per a reg, neteja viària).</t>
  </si>
  <si>
    <t>Serveis Territorials</t>
  </si>
  <si>
    <t>Reducció del consum d'aigua potable mitjançant noves ordenances reguladores i fiscals</t>
  </si>
  <si>
    <t>Reduction of drinking water consumption through new regulatory and fiscal regulations</t>
  </si>
  <si>
    <t xml:space="preserve">Redacció d’una ordenança reguladora de l’estalvi i la reutilització de l’aigua de Sant Feliu i  incentivació fiscal de l’estalvi d’aigua potable i l’ús de recursos hídrics alternatius. </t>
  </si>
  <si>
    <t>Adaptació dels sistemes de reg a les noves condicions climàtiques</t>
  </si>
  <si>
    <t>Adaptation of irrigation systems to the new climatic conditions</t>
  </si>
  <si>
    <t>Es proposa estudiar les necessitats de reg per a cada parc i jardí de la ciutat i adoptar-ne sistemes de reg que s’adeqüin a la nova situació climàtica climàtica (ex. detectors automàtics d’humitat i de pluja) i que maximitzin l’eficiència en l’ús de l’aigua (ex. sistemes de degoteig, programadors de reg).</t>
  </si>
  <si>
    <t xml:space="preserve">Manteniment i actuacions de millora del clavegueram i serveis urbans relacionats amb l'aigua </t>
  </si>
  <si>
    <t>Maintenance and improvement actions of sewers and urban services related to water</t>
  </si>
  <si>
    <t>Establir un programa i pressupost anual d’actuació per dimensionar i mantenir la xarxa municipal de clavegueram en condicions òptimes, sense que aquesta es vegi sobrepassada en èpoques de fortes pluges. Realitzar un estudi específic per tal de valorar i quantificar les possibles problemàtiques derivades de la impossibilitat de drenatge de les aigües pluvials en les àrees municipals que presentin major afectacions. Caldrà implementar mesures per reduir el cabal d’entrada a la xarxa de clavegueram, especialment en les èpoques de major pluja i augmentar la xarxa separativa i implementació dels sistemes urbans de drenatges sostenible.</t>
  </si>
  <si>
    <t>Estudi i seguiment dels processos i instal·lacions de l'EDAR per si cal adaptar-la a la nova climatologia prevista (augment d'olors, estiatge del riu,…)</t>
  </si>
  <si>
    <t>Study and follow up of the processes and facilities of the WWTP in case it is necessary to adapt it to the new predicted climatology (increase of smells, river strain ...)</t>
  </si>
  <si>
    <t xml:space="preserve">Adequar l'EDAR de Sant Feliu a les noves condicions climàtiques per evitar possibles danys en la infrastructura i sistema de funcionament. </t>
  </si>
  <si>
    <t xml:space="preserve">Adaptació del servei de recollida de residus i neteja viària al marc canviant del Canvi Climàtic </t>
  </si>
  <si>
    <t>Adaptation of the waste collection and road cleaning service to the changing climate change framework</t>
  </si>
  <si>
    <t xml:space="preserve">Cal buscar l’adaptació tecnològica dels servis de recollida d’escombraries i neteja viària del municipi per optimitzar i millorar la qualitat del servei mitjançant la incorporació de sistemes de monitoreig de la recollida i el tractament de residus, la utilització de contenidors intel·ligents i el seguiment de les flotes de vehicles. Les mesures contribuiran a la millora de la seva estanquitat, evitant així l’aparició d’olors i plagues. </t>
  </si>
  <si>
    <t xml:space="preserve">Elaboració d'un Pla de Prevenció de Residus Municipals </t>
  </si>
  <si>
    <t>Preparation of a Municipal Waste Prevention Plan</t>
  </si>
  <si>
    <t xml:space="preserve">El Pla de Prevenció de Residus té per objectiu fomentar la reducció del volum total de residus a la ciutat, a través de la creació de campanyes per conscienciar a la ciutadania d’una generació menor i instar especialment a comerços i industries en aquesta línia. Prèviament s’hauria d’elaborar una diagnosis que marqui la situació actual i que reculli les línies estratègiques del pla i el seu desenvolupament.  </t>
  </si>
  <si>
    <t>Elaboració d'un estudi de l'efecte de l'illa de calor al municipi</t>
  </si>
  <si>
    <t>Preparation of a study of the effect of the urban heat island effect</t>
  </si>
  <si>
    <t>Elaboració d'un estudi del grau de l'efecte illa de calor al municipi i conseqüències sobre la població.</t>
  </si>
  <si>
    <t>Impuls de la confortabilitat dels carrers i espais oberts amb la incorporació de pèrgoles o tendals, sistemes d'hidratació i refrigeració i/o creació de nous espais arbrats</t>
  </si>
  <si>
    <t>Impulse of the comfort of the streets and open spaces with the incorporation of pergolas or awnings, systems of hydration and cooling and / or creation of new wooded spaces</t>
  </si>
  <si>
    <t xml:space="preserve">Incorporació de mesures d’adaptació al canvi climàtic en la via pública a través de la creació d'eixos arbrats i ombres artificials (parades d’autobús cobertes, zones de descans amb sostre als parcs, carrers per als vianants i comercials amb pèrgoles o tendals que generin ombres, etc..  Introduir criteris arquitectònics en els edificis que permetin generar obres al carrer (porxos, pèrgoles...). Garantir un bon sistema d'hidratació públic amb el correcte funcionament de les fonts públiques (pel consum humà), i espais públics que incorporin elements de refrigeració exterior com la implantació de punts concrets de jocs d’aigua o nebulització. </t>
  </si>
  <si>
    <t>Pla Director de l'Arbrat (en fase de redacció)</t>
  </si>
  <si>
    <t>Actuacions de millora en els punts més exposats al risc d'inundació, especialment en els rieres que travessen la trama urbana</t>
  </si>
  <si>
    <t>Actions to improve the points most exposed to the risk of flooding, especially in the streams that cross the city</t>
  </si>
  <si>
    <t xml:space="preserve">Prevenir noves construccions en zones inundables i establir criteris de reconducció en situacions d’irregularitats, disposant en la normativa d’edificació municipal actual els criteris per la construcció de nous habitatges en relació a la inundabilitat al municipi, en relació a les rieres que travessen el municipi. Cal identificar també els espais urbans que tenen major probabilitat de major recurrència d’avingudes extraordinàries. Un cop es disposi d’aquesta identificació caldrà dur a terme les accions de millorar, designant els organismes responsables i prioritzant la resolució d’aquells punts que puguin implicar majors riscs. </t>
  </si>
  <si>
    <t>Increment de la permeabilitat dels sòl en espais públics i els edificis municipals</t>
  </si>
  <si>
    <t>Increase in the permeability of the soil in public spaces and municipal buildings</t>
  </si>
  <si>
    <t>Es proposa integrar criteris per limitar les superfícies dures, introduir paviments més permeables, i crear canalitzacions vegetals en les noves obres i projectes de millora urbana i de l’espai públic.</t>
  </si>
  <si>
    <t>Incorporació de criteris d'adaptació al Canvi Climàtic en les polítiques i decisions públiques, normativa, planificació i programes municipals</t>
  </si>
  <si>
    <t>Incorporation of criteria for adaptation to Climate Change in the local politics</t>
  </si>
  <si>
    <t xml:space="preserve">Incorporació de criteris i pautes d’adaptació al canvi climàtic en la planificació i normativa municipal per fer front als riscos potencials que es poden incrementar com a conseqüència dels avanços dels efectes del canvi climàtic. També dur a terme la revisió dels plecs corresponents a obres d’edificació i urbanització per a que incorporin criteris d’adaptació al canvi climàtic. </t>
  </si>
  <si>
    <t>Pla General Metropolità (PGM)</t>
  </si>
  <si>
    <t>Cerca de la connectivitat ambiental entre la Serra de Collserola i el Parc Agrari del Baix Llobregat</t>
  </si>
  <si>
    <t>Improvement the environmental connectivity between the Collserola Mountain and the Baix Llobregat Agricultural Park</t>
  </si>
  <si>
    <t xml:space="preserve">Establiment d’instruments de planificació urbanística i d’usos necessaris per la cerca del manteniment de la biodiversitat al terme municipal de Sant Feliu, evitant la progressiva reducció de la superfície ocupada per espècies de flora i fauna de major valor ecològic i afavorint la recuperació en la qualitat d’aquestes mateixes. </t>
  </si>
  <si>
    <t>Pèrdua de biodiversitat i valors paisatgístics</t>
  </si>
  <si>
    <t>Manteniment de les zones forestals i de les franges de protecció contra incendis</t>
  </si>
  <si>
    <t>Maintenance of forest areas and protection areas</t>
  </si>
  <si>
    <t xml:space="preserve">Manteniment dels espais oberts entre la zona boscosa i zona urbana per a reduir el risc d’incendi forestal, am l'identificació de les zones on cal establir franges de protecció i realitzar acords amb els propietaris per tal de dur a terme aquestes accions de manteniment. Al mateix temps, les accions haurien d’anar acompanyades de mecanismes de protecció d’aquests espais a nivell normatiu.  </t>
  </si>
  <si>
    <t xml:space="preserve">Pla Especial d'Ordenació i Protecció del medi Natural del Parc de Collserola (PEPCO), Pla d'Espais d'Interès Natural (PEIN), Xarxa Natura 2000, Pla Especial de Protecció del Medi Natural i del Paisatge del Parc Natural de la Serra de Collserola (PEPNat). Inventari de Camins
</t>
  </si>
  <si>
    <t>Elaboració d'un Pla de Gestió forestal a nivell local amb l'impuls d'Instruments d'Ordenació Forestal (IOF) i actuacions específiques en finques forestals</t>
  </si>
  <si>
    <t>Preparation of a Forest Management Plan at the local level with the promotion of Forest Management Instruments</t>
  </si>
  <si>
    <t xml:space="preserve">Un Pla de Gestió Forestal permet l’ordenació forestal i la programació dels treballs de gestió i millora forestal. La planificació dels espais forestals al terme municipal facilita les tasques en la gestió de la  neteja i el manteniment de les franges de protecció i la intensitat d’un incendi forestal. </t>
  </si>
  <si>
    <t>Medi Natural</t>
  </si>
  <si>
    <t>Pla Especial d'Ordenació i Protecció del medi Natural del Parc de Collserola (PEPCO), Pla d'Espais d'Interès Natural (PEIN), Xarxa Natura 2000, Pla Especial de Protecció del Medi Natural i del Paisatge del Parc Natural de la Serra de Collserola (PEPNat). Inventari de camins</t>
  </si>
  <si>
    <t xml:space="preserve">Anàlisi dels impactes del Canvi Climàtic sobre l'activitat agrícola a través de la creació d'un conveni amb el Parc Agrari del Baix Llobregat </t>
  </si>
  <si>
    <t>Analysis of the impacts of the Climate Change on the agricultural activity through the collaboration with Agricultural Park of the Baix Llobregat</t>
  </si>
  <si>
    <t xml:space="preserve">Creació d'un conveni de col·laboració amb el Parc Agrari del Baix Llobregat per analitzar els efectes del Canvi Climàtic en l'agricultura local i proposta d'actuacions per millorar-la. </t>
  </si>
  <si>
    <t>Parc Agrari i Medi natural</t>
  </si>
  <si>
    <t>Pla de Protecció del Parc Agrari (en fase de redacció)</t>
  </si>
  <si>
    <t>Recolzament i assessorament als agricultors per adaptar les produccions a condicions climatològiques adverses</t>
  </si>
  <si>
    <t>Support agricultors to adapt their productions to adverse climatic conditions</t>
  </si>
  <si>
    <t xml:space="preserve">Organització de jornades informatives i d’activitats adreçades als agricultors enfocant-los a l’adaptació dels cultius i de les pràctiques agràries al canvi climàtic, com per exemple l’adaptació de les necessitats de reg i adob, els cultius i varietats millor adaptades a les condicions climàtiques, noves tecnologies disponibles, etc. </t>
  </si>
  <si>
    <t>Manteniment i conservació de la llera del riu Llobregat</t>
  </si>
  <si>
    <t>Maintenance and conservation of riverbed of the Llobregat river</t>
  </si>
  <si>
    <t>Per disminuir els impactes i danys materials de les inundacions i riuades cal el manteniment i la conservació de la llera del riu en unes condicions òptimes, que evitin les acumulacions de residus.</t>
  </si>
  <si>
    <t>Elaboració d'un catàleg de selecció de la vegetació de parcs i jardins urbans</t>
  </si>
  <si>
    <t>Selection of vegetation</t>
  </si>
  <si>
    <t>Definir un catàleg d’espècies vegetals que identifiqui els espais verds que més al·lergògens generen i tinguin en compte les espècies òptimes a incorporar al municipi mitjançant la 
identificació d'espècies amb un millor comportament en relació a l’adaptació al canvi climàtic i fàcilment incorporables al municipi, i alhora, tenir en compte el paràmetre d’espècies al·lergògenes o amb menys incidència en les al·lèrgies, integrant aquesta informació al Pla d’Arbrat municipal. Especialment tenir cura en els espais verds pròxims a escoles, llargs d’infants o residències de gent gran.</t>
  </si>
  <si>
    <t>Aprovació i seguiment del Pla Director de l'Arbrat</t>
  </si>
  <si>
    <t>Approval and follow-up of the Plan for Trees</t>
  </si>
  <si>
    <t>Aprovació del Pla Director de l'Arbrat municipal i aplicació de les mesures corresponents.</t>
  </si>
  <si>
    <t>Manteniment de l'arbrat i de les masses forestals pròximes a la zona urbana</t>
  </si>
  <si>
    <t>Maintenance of trees and forest masses close to the urban area</t>
  </si>
  <si>
    <t xml:space="preserve">Caldrà incrementar les tasques de manteniment municipal de les zones forestals i les pistes per l’accés pels vehicles d’emergència al medi rural en cas d’incendis o altres emergències; i el manteniment de l’arbrat (branques que poden caure...). </t>
  </si>
  <si>
    <t xml:space="preserve">Augment de la vigilància i establiment de mesures preventives sobre plagues i espècies exòtiques (vegetals i animals) </t>
  </si>
  <si>
    <t>Increase in the monitoring and establishment of preventive measures on pests and exotic species (plants and animals)</t>
  </si>
  <si>
    <t xml:space="preserve">Realitzar un control i seguiment de les plagues identificades, augmentant el nombre i freqüència de les campanyes de vigilància i control de les malalties transmeses per vectors. </t>
  </si>
  <si>
    <t>Potenciació d'embornals de CO²</t>
  </si>
  <si>
    <t xml:space="preserve">Enhance sinks of CO² </t>
  </si>
  <si>
    <t xml:space="preserve">Per tal de millorar la qualitat de l’aire, es proposa la potenciació dels embornals de CO² a les zones agrícoles i forestals del municipi, promocionant conreus i sòls capaços d’extreure i emmagatzemar CO² de l’atmosfera. </t>
  </si>
  <si>
    <t>Preveure mecanismes per reduir l'estiatge dels cursos fluvials i permetre el mateniment de la biodiversitat</t>
  </si>
  <si>
    <t>Establishment of mechanisms to allow the maintenance of river biodiversity</t>
  </si>
  <si>
    <t xml:space="preserve">Establiment de mecanismes de per reduir l'estiatge dels cursos fluvials i afavorir el manteniment de la biodiversitat en l'espai fluvial del Llobregat. </t>
  </si>
  <si>
    <t>Establiment d'un sistema d'avís a la població amb informació epidemiològica i al·lergògens</t>
  </si>
  <si>
    <t>Establishment of a warning system for the population with epidemiological information and allergens</t>
  </si>
  <si>
    <t xml:space="preserve">Cal informar a la població sobre els riscos per a la salut derivats de l’increment dels nivells de pol·len per l’efecte de dispersió, sobretot entre aquelles persones amb problemes d’al·lèrgies (rinitis i asma), a través del manteniment d'una bona coordinació amb els serveis territorials de salut i amb la xarxa de vigilància epidemiològica de la Generalitat, i garantir els canals d’informació i alertes cap a la població, de forma àgil i eficient. </t>
  </si>
  <si>
    <t>Establiment de protocols d'actuació en cas de detecció de noves plagues</t>
  </si>
  <si>
    <t>Establishment of action protocols in case of detection of new plagues</t>
  </si>
  <si>
    <t xml:space="preserve">Els protocols d’actuació en cas de detecció d’una nova plaga, i posterior procés de seguiment, partint d’un anàlisi ecosistèmica de la ciutat, detallant els punts crítics que han de ser freqüentment controlats. Designar, alhora, quins són els responsables per dur a terme les actuacions de vigilància i control i establir els mecanismes per la comunicació a la població. </t>
  </si>
  <si>
    <t>Salut pública</t>
  </si>
  <si>
    <t>Augment de plagues</t>
  </si>
  <si>
    <t xml:space="preserve">Pla de prevenció i vigilància del mosquit tigre </t>
  </si>
  <si>
    <t>Implantar Zones Urbanes d'Atmosfera Protegida (ZUAP)</t>
  </si>
  <si>
    <t>Implement Protected Atmosphere Urban Zones</t>
  </si>
  <si>
    <t xml:space="preserve">Implantació de zones urbanes d’atmosfera protegida –ZUAP- en espais de la ciutat amb persones més vulnerables a contaminants atmosfèrics (sobretot vinculades a centres educatius). </t>
  </si>
  <si>
    <t>Pla Mobilitat Urbana de Sant Feliu de Llobregat (2015-2020), Pla d'actuació per la Millora de la qualitat de l'aire (PAMQA 2020)</t>
  </si>
  <si>
    <t>Preveure mesures d'adaptació dels treballadors exposats a les condicions climàtiques (especialment els que treballen a l'aire lliure)</t>
  </si>
  <si>
    <t>Prevent measures to adapt workers exposed to climatic conditions (especially those working outdoors)</t>
  </si>
  <si>
    <t>Estudiar i aplicar mesures per als treballadors municipals que treballen a l'aire lliure, especialment durant els episodis de calor extrema.</t>
  </si>
  <si>
    <t>Recurssos Humans</t>
  </si>
  <si>
    <t>Elaboració d'un inventari de les zones i infraestructures sensibles als episodis de riscos</t>
  </si>
  <si>
    <t>List of areas and infrastructure sensitive to risk episodes</t>
  </si>
  <si>
    <t xml:space="preserve">Garantir la òptima funcionalitat i manteniment dels serveis d'emergència, transport, sanitat, aigua, producció i distribució energètica és crític per actuar eficaçment davant d’un episodi de risc.  </t>
  </si>
  <si>
    <t>Establiment de protocols i estructura de resposta a emergències amb l'elaboració del Document Únic de Protecció Civil Municipal (DUPROCIM)</t>
  </si>
  <si>
    <t>Protocols of response to emergencies with the elaboration of the Document of Municipal Civil Protection (DUPROCIM)</t>
  </si>
  <si>
    <t xml:space="preserve">Redacció, aprovació i homologació del Document Únic de Protecció Civil Municipal (DUPROCIM)  perdisposar d’un recurs pràctic que permeti recollir els protocols d’actuació adients per a cada risc i quina és l’estructura organitzativa interna del municipi en cas d’emergència. </t>
  </si>
  <si>
    <t>Plans d'Actuació Municipal per a Incendis Forestals (INFOCAT), Pla d'actuació per inundacions (INUNCAT), pla d'actuació municipal per nevades (NEUCAT), Pla d'acutació municipal per energències sísmiques (SISMCAT), Pla d'Actuació per emergències del sector químic (PLASEQCAT), Pla d'Emergència ozó,  etc.</t>
  </si>
  <si>
    <t>Actualització i sistematització del Pla d'Onada de Calor des de les àrees de Protecció civil i Salut en coordinació amb CAPs i serveis socials. Disposar de llista de gent vulnerable</t>
  </si>
  <si>
    <t>Update and systematization of the Heat Wave Plan from the areas of Civil Protection and Health in coordination with health and social services. Have a list of vulnerable people</t>
  </si>
  <si>
    <t>Redactacció d'un protocol d'actuació en cas d'onades de calor imminents, formar els agents implicats en la seva execució i sensibilitzar la població envers aquest risc</t>
  </si>
  <si>
    <t>Protocol de l'Ajuntament per onada de calor</t>
  </si>
  <si>
    <t>Revisar i actualitzar si s'escau, els plans d'actuació per fenòmens meteorològics extrems</t>
  </si>
  <si>
    <t>Review and update if necessary, action plans for extreme weather events</t>
  </si>
  <si>
    <t>Revisió i actualització continua dels diferents plans d'actuació davant de fenòmens meteorològics extrems</t>
  </si>
  <si>
    <t>Establiment de llocs de confinament de la població sensible en casos d'onada de calor</t>
  </si>
  <si>
    <t>Establishment of places of confinement of the sensitive population in cases of heat wave</t>
  </si>
  <si>
    <t>Identificació i establiment d'edificis i equipaments municipals que cumpleixen les condicions òptimes de refrigeració com a espais de confinament de persones sensibles durant els episodis d'onades de calor</t>
  </si>
  <si>
    <t>Pla Director d'Equipaments de Sant Feliu de Llobregat (2012-2022)</t>
  </si>
  <si>
    <t>Preveure un pla de contingència pels periodes de sequera</t>
  </si>
  <si>
    <t>Donat el dèficit hídric i la creixent recurrència d’anys secs, és convenient la realització d’un pla de contingència per fer front a un possible episodi important de sequera. Aquest Pla ha d’incloure els mecanismes de reducció dels consums d’aigua i els sistemes per l’optimització del recurs en el seu cicle. El pla ha de ser extensiu a comerços i empreses grans consumidors d’aigua, per tal de que coneguin les actuacions a realitzar en cas de que es produeixi un període de sequera important.</t>
  </si>
  <si>
    <t>Creació d'una plataforma per la millora de la coordinació amb altres administracions municipals i supramunicipals en la gestió d'espisodis d'emergència</t>
  </si>
  <si>
    <t xml:space="preserve">Creation of a platform for the improvement of the coordination with other municipal and supra-municipal administrations </t>
  </si>
  <si>
    <t>Establir mecanismes de col·laboració i facilitació en l’aplicació de mesures en un àmbit supramunicipal amb la creació d’una plataforma que permeti la coordinació amb altres administracions implicades.</t>
  </si>
  <si>
    <t>Incloure l'adaptació al canvi climàtic en els procès de definició de Smart City de Sant Feliu de Llobregat i els plans d'acció que se'n derivin</t>
  </si>
  <si>
    <t>Sant Feliu Innova</t>
  </si>
  <si>
    <t>Sant Feliu Innova / Sant Feliu 2020 (Smart City, que inclou projectes de gestió intel·ligent del territori, mobilitat urbana, energia, medi ambient,….)</t>
  </si>
  <si>
    <t>Realització de sessions de formació interna per als tècnics municipals en relació a l'aplicació i monitoratge de les mesures del PLACC</t>
  </si>
  <si>
    <t>Internal training sessions for municipal technicians in relation to the application and monitoring of the adaptation measures</t>
  </si>
  <si>
    <t xml:space="preserve">Implicació dels tècnics involucrats en el desenvolupament, posada en marxa i seguiment de les mesures proposades. És necessari que el personal de l’Ajuntament conegui les seves responsabilitats i disposin de les eines adequades per tal que les actuacions es duguin a terme de manera eficient. Dur a terme un procés de participació que impliqui cada àrea de l’Ajuntament en responsabilitats en el desenvolupament del Pla des de la fase inicial i en les posteriors fases de redacció del Pla i conseqüentment en el seguiment del mateix, per la millora de l’aplicabilitat de les mesures i el seu posterior seguiment. </t>
  </si>
  <si>
    <t>Medi Ambient i Recursos Humans</t>
  </si>
  <si>
    <t>Comunicació i Participació</t>
  </si>
  <si>
    <t>Incorporació en la Taula de Coordinació de l'Energia el Canvi Climàtic, per la realització d'estudis i per l'elaboració de propostes d'adaptació al canvi climàtic</t>
  </si>
  <si>
    <t>Incorporation of the Climatic Change issues in Energy Coordination Board for the realization of studies and the preparation of proposals for adaptation to climate change</t>
  </si>
  <si>
    <t xml:space="preserve">Incorporació d'aspectes relacionats amb el Canvi Climàtic a la Taula de Coordinació Energètica. Les iniciatives proposades per la taula energètica han d'anar en la línia de l'adaptació al canvi climàtic pel compliment dels objectius municipals d'adaptació. </t>
  </si>
  <si>
    <t>Taula Coordinació Energia</t>
  </si>
  <si>
    <t>Taula de Coordinació de l'Energia de Sant Feliu de Llobregat</t>
  </si>
  <si>
    <t>Incentivar als propietaris a formar part de les associacions de gestió forestal</t>
  </si>
  <si>
    <t>El municipi de Sant Joan de Vilatorrada s’inclou dins l’Associació de Propietaris Forestals Boscos del Bages Nord, juntament amb les poblacions de Callús, Castellnou de Bages, Navàs, Santpedor i Súria. 
Es pretén aconseguir que pel 2020 tots els propietaris de les zones forestals del municipi formin part de dita associació de propietaris forestals. 
Les Associacions de Propietaris Forestals són entitats sense ànim de lucre que promouen la gestió forestal i la venda de diferents aprofitaments (com suro o llenya) de forma conjunta entre les seves finques associades. D’altra banda, promouen ajuts per la gestió forestal sostenible i donen suport en matèria de prevenció d’incendis forestals. 
Les associacions de propietaris forestals compten amb el suport de l'Oficina Tècnica de Prevenció Municipal d'Incendis Forestals de la Diputació de Barcelona.</t>
  </si>
  <si>
    <t>Medi ambient, Àrea de Serveis Territorials</t>
  </si>
  <si>
    <t>Pla de desenvolupament forestal</t>
  </si>
  <si>
    <t>Ensure that farmers change crop species to those more resistant to droughts</t>
  </si>
  <si>
    <t>L’aigua cada cop és més escassa a tota la Mediterrània. El projecte LIFE MEDACC ha confirmat una reducció de la precipitació, sobretot a l’estiu, amb sequeres més freqüents i intenses i més evaporació de l’aigua cap a l’atmosfera. Els rius han reduït el cabal, una tendència que es mantindrà en el futur si no s’hi apliquen mesures. 
Els conrreus patiran un major risc d’incendi i estaran més exposats a sequeres, plagues i altres pertorbacions. A més, hi haurà espècies de plantes que no podran suportar les sequeres cada vegada més intenses i freqüents, amb la qual cosa quedaran substituïdes per d’altres més resistents a la manca d’aigua. Tot això portarà cap a una menor productivitat. 
Amb l'objectiu de vetllar per adaptar els conreus i varietats de cultius a les condicions climàtiques, cal elaborar sessions informatives als agricultors per conscienciar-los dels beneficis d'anar adaptant els conreus a un clima amb més presència de sequeres i promocionar aquelles varietats que puguin suportar millor llargs períodes de sequera. Daltra banda, cal diversificar el tipus de conreus. 
Hi ha moltes espècies vegetals que per les seves característiques biològiques presenten una alta resistència a la sequera. Són plantes que tenen pocs requeriments hídrics perquè en els seus hàbitats naturals les pluges hi són escasses, almenys en èpoques prolongades, i les plantes han evolucionat adaptant-s´hi. És convenient definir un catàleg de selecció d'espècies vegetals que tingui en compte aquelles amb més capacitat d'adaptació. 
Actualment l’Institut de Recerca i Tecnologia Agroalimentàries (IRTA) de la ciutat de Lleida investiga el desenvolupament de noves varietats de blat d’alta qualitat resistents a la sequera i adaptades al canvi climàtic. Els resultats permetran identificar les varietats més resistents a la sequera i les característiques fisiològiques de la planta que s’hi associaen. Entre aquestes varietats, els índexs d’estrès hídric permetran predir concretament quines varietats seran més productives davant de l’escassetat d’aigua.</t>
  </si>
  <si>
    <t xml:space="preserve"> Àrea de Serveis Territorials</t>
  </si>
  <si>
    <t>Més resiliència a condicions extremes</t>
  </si>
  <si>
    <t>Pla d'acció supramunicipal</t>
  </si>
  <si>
    <t>Segons dades de l’IDESCAT, actualment Sant Joan de Vilatorrada no compta amb cap hectàrea cultivada ecològicament d’un total de 763 ha cultivades. Tampoc té cap explotació ramadera ecològica de les 12 que hi ha al municipi. 
L'agricultura i ramaderia ecològica són pràctiques respectuoses amb el medi ambient, tenen un impacte menor sobre el terreny i una millor integració en l'ecosistema del territori. El seu ús afecta a mig i llarg termini afavorint la biodiversitat i la gestió forestal.
Cal promocionar les activitats d’agricultura i ramaderia ecològiques per tal de causar un menor impacte al medi ambient, com ara escollir les espècies i les varietats més resistents a la sequera, aplicar la rotació de conreus, el guaret, i adoptar altres sistemes de cultiu més sostenibles. 
L’agricultura i ramaderia ecològica és la denominació que descriu un seguit de valors afegits a la producció agrícola i ramadera, relacionats amb l'obtenció d'aliments de màxima qualitat, tot respectant la natura i el medi ambient:
- Productes animals ecològics. Provenen d'una ramaderia que proporciona unes condicions de vida dignes al bestiar i als ramats, amb respecte per les seves necessitats biològiques i de comportament.
- Productes vegetals ecològics. Han estat cultivats sense adobs ni pesticides de síntesi química (fungicides, insecticides o herbicides). Per tant, sense residus d'aquestes substàncies.
- Productes ecològics elaborats. Productes agraris vegetals i animals transformats mitjançant tècniques que minimitzen les formes de contaminació i les pèrdues de qualitat, restringint l'ús d'additius i auxiliars tecnològics.</t>
  </si>
  <si>
    <t>Àrea de Serveis Territorials</t>
  </si>
  <si>
    <t>Plans d'acció supramunicipal per l'agricultura ecològica</t>
  </si>
  <si>
    <t>Promoure i crear sistemes de reg més eficients</t>
  </si>
  <si>
    <t>Irrigation systems changes for better adaptation</t>
  </si>
  <si>
    <t xml:space="preserve">Optimització dels sistemes de reg, mitjançant sistemes de telegestió o canviant tot el sistema de reg, en aquells espais verds urbans on sigui factible, per degoteig i cintes exsudants. Aquestes darreres mesures tenen múltiples beneficis ja que eviten la legionel·los i faciliten els treballs de manteniment.
Cal conèixer els sistemes de reg a les zones verdes del municipi i pensar en canviar les espècies que composen els espais verds per aquelles espècies que requereixin menys aigua com arbres, arbustos o plantes d’entapissar.  
El sistema de reg s’ha d’adequar a la vegetació. S’utilitzaran aquells que minimitzen el consum d’aigua com la microirrigació, el reg per degoteig, una xarxa d’aspersors regulats per programador horari o detectors d’humitat per controlar la freqüència del reg, sobretot els dies de pluja. Tant com sigui possible, s’ha de regar amb aigua procedent dels captadors d’aigua de pluja o dels sobreexidors de piscines, convenientment desclorada. L’aigua de pluja es pot utilitzar per al reg de parcs i jardins, neteja d’interiors i d’exteriors, cisternes d’inodors i qualsevol altre ús adient a les seves característiques.
El disseny bàsic de les zones verdes seguirà les pautes de xerojardineria o jardineria de baix consum d’aigua tot respectant l’estructura natural del terreny, reduint la superfície ocupada per zones de consum elevat d’aigua, com la gespa, incorporant recobriments de sòl que redueixen les pèrdues d’aigua per evaporació, creant zones d’ombra, que redueixen el poder dessecant del sol i distribuint les plantes en grups amb necessitats de reg similars.
És convenient realitzar un inventari de les zones actuals (pla de biodiversitat urbana) i identificar aquelles àrees en què es considera prioritari preveure un procés de substitució i/o introducció d’espècies amb una major capacitat d’adaptació. </t>
  </si>
  <si>
    <t>La mesura més eficient per potenciar l'estalvi d'aigua és la creació d'una ordenança d'estalvi d'aigua. Dins d'aquesta ordenança es poden imposar actuacions de sistemes i mesures d’estalvi d’aigua a particulars com:
-       Comptadors individuals. 
-       Reguladors de pressió de l’entrada d’aigua. 
-    Mecanismes estalviadors: reductors de cabal, airejadors o economitzadors, mecanismes per a cisternes d’urinaris i inodors, mecanismes per a processos de neteja, etc.. 
-       Captadors d’aigua de pluja.
-       Reutilitzadors de l’aigua sobrant de piscines. 
-       Reutilitzadors d’aigües grises. 
-       Sistemes d’estalvi en jardins.
-       Sistemes d’estalvi en dipòsits de regulació. 
Paral·lelament cal conscienciar la població sobre els beneficis d'estalviar aigua. Es pot aconseguir mostrant els resultats de l'estalvi econòmic degut a l'estalvi d'aigua per captar l'interès de la població. Una altra acció a realitzar és canviar la tarificació de l'aigua per tal de que l'estalvi d'aigua es vegi clarament recompensat en la tarifa.
Cal centrar l’esforç en reduir la demanda d’aigua i millorar-ne l’eficiència en l’ús. Existeix un greu problema, i és que el marc actual de gestió de l’aigua no n’incentiva l’estalvi. Cal un esforç d’integració de diferents estratègies que involucri el màxim d’actors possibles (agricultors, tècnics, comunitats de regants, gestors territorials, etc.) per tal de gestionar l’aigua de manera eficient i sostenible.</t>
  </si>
  <si>
    <t>Ajuntament, ciutadania, Aigües de Manresa</t>
  </si>
  <si>
    <t xml:space="preserve">Reducció de fuites en els sistemes d’abastament </t>
  </si>
  <si>
    <t>Actualment el rendiment de la xarxa d’abastament d’aigua de Sant Joan de Vilatorrada és de 78,26%. 
Aquesta actuació s'adreça a la millora de la gestió del servei de subministrament d'aigua i el diagnòstic sobre l'estat de la xarxa de proveïment verificant l'estanquitat, identificant punts febles, limitant les pèrdues i fent més eficaç la gestió municipal.
A dia d’avui s’està realitzant un control de fuites de la xarxa d’abastament d’aigua mitjançant cabalímetres. 
Cal treballar per aconseguir que aquesta infraestructura estigui en perfecte estat de conservació i neteja per tal d'evitar embussos a la xarxa i fuites d'aigua, i realitzar periòdicament inspeccions programades de col·lectors i canonades.</t>
  </si>
  <si>
    <t>Garantia d'abastement</t>
  </si>
  <si>
    <t>Xarxa de clavegueram separativa</t>
  </si>
  <si>
    <t>Seperative sewer system</t>
  </si>
  <si>
    <t xml:space="preserve">Aquesta acció inclou la separació del sistema de calvegueram per a aigües residuals domèstiques del sistema d’aigües pluvials. D'aquesta manera, es podrà aprofitar les aigües per a diferents usos, aplicar el tractament d’aigües residuals només a l’aigua que ho necessita i també permet abocar de forma controlada l’aigua de pluja en períodes d’altes precipitacions. 
Una xarxa de clavegueram separativa transporta separadament les aigües residuals i les pluvials. La doble xarxa és la més respectuosa amb el medi ambient, ja que es redueix la quantitat d'aigua que s'ha de depurar, ja que l'aigua de pluja desguassa al riu. 
No obstant això, en diferents punts del municipi és convenient construïr estanys de laminació per tal de controlar les fortes variacions de cabal que es donen en episodis de pluges torrencials, afavorint la recàrrega del freàtic.
S’estima la realització de la xarxa de clavegueram separativa al llarg d’un 20% de l’actual xarxa de clavegueram (37 km) per l’any 2030, abastant primerament les vies on les aigües residuals són més contaminants com la zona industrial o comercial. També es creu convenient aprofitar les obres que es realitzin al vial, on s’obrin rasants, per duplicar el sistema de clavegueram.  
D’altra banda, es proposa incloure a les ordenances municipals la obligació per a la construcció del sistema de clavegueram separatiu en obra nova. </t>
  </si>
  <si>
    <t>Regidories de medi ambient i urbanisme</t>
  </si>
  <si>
    <t>Pla de clavagueram, Planejament derivat</t>
  </si>
  <si>
    <t>Formació al personal de l'Ajuntament afectat envers el canvi climàtic (manteniment del verd...)</t>
  </si>
  <si>
    <t>Training of the Council staff about climate change</t>
  </si>
  <si>
    <t>Formar alguns treballadors concrets de l’ajuntament en temes del canvi climàtic i mantenir-les al corrent de totes les actuacions que està duent a terme l’ajuntament i de les mesures aplicables pels ciutadans per tal de contribuir-hi. 
Aquestes persones esdevindran especialistes en el tema i es dedicaran a traspassar el seu coneixament a la població local. També és necessari formar al personal de manera que el canvi climàtic sigui un eix transversal, conscienciïn a la població sobre el canvi climàtic i alhora facin una tasca divulgativa del que l’ajuntament està realitzant en matèria d’adaptació del canvi climàtic. 
És necessari que els tècnics implicats en cadascuna de les mesures coneguin les seves responsabilitats i disposin de les eines adequades per tal que les actuacions es duguin a terme de manera eficient i orientades a la consecució dels objectius d’adaptació previstos.
A més, el Pla compta amb un programa de seguiment d’acord amb el qual es mesuraran una sèrie d'indicadors que permetran avaluar l'evolució dels riscos i els perills del canvi climàtic en el municipi al llarg del temps. Per aquests motius, els tècnics municipals implicats han de disposar dels coneixements necessaris per executar les tasques concretes que els pertoquen en relació al Pla i se'ls ha de capacitar per dur a terme el seguiment corresponent.
És convenient que la formació es faci de forma periòdica al llarg del desenvolupament del Pla, contemplant tant sessions generals amb tots els tècnics implicats, com sessions específiques de detall per àmbits sectorials. Aquesta periodicitat ha de permetre obtenir un feedback que permeti millorar l’aplicabilitat de les mesures i el seu seguiment. La primera actuació en relació a aquesta mesura consisteix, doncs, a definir un programa de formació continuada per tot el període de vigència del Pla.</t>
  </si>
  <si>
    <t xml:space="preserve"> Medi ambient, Àrea de Serveis Territorials</t>
  </si>
  <si>
    <t>Conscienciació envers el canvi climàtic</t>
  </si>
  <si>
    <t>Pla Bàsic de Protecció Civil</t>
  </si>
  <si>
    <t>Creació d'estructures i hàbitats que fomentin la biodiversitat</t>
  </si>
  <si>
    <t xml:space="preserve">Creating structures and habitats </t>
  </si>
  <si>
    <t xml:space="preserve">Realitzar una sèrie de mesures de conservació dels espais i hàbitats per tal de fomentar la biodiversitat. Creació d’espais com:
- Horts urbans: per mantenir espècies autòctones i sensibilitazar i implicar els ciutadans. 
- Diversificació d’espècies d’arbres i plantes aromàtiques.   
- Utilització de paviment filtrant (SUDS: Sistema Urbà de Drenatge Sostenible) per la creació d’aiguamolls. Utilitzar aquest sistema al Parc de l’Avinguda del Canigó aprofitant la seva reforma integral.  
També cal preveure mecanismes que permetin aprofitar l’aigua de retorn de l’EDAR per tal de mantenir un cabal en els cursos naturals i regs que permeti el manteniment de la biodiversitat associades als ecosistemes de la ribera. A partir de les següents actuacions: 
- Definir de forma clara els interlocutors i responsables del cicle de l’aigua i especificar un programa de treball conjunt. 
- Analitzar la possibilitat de reaprofitament de les aigües provinents de l’EDAR com a elements de manteniment del cabal dels cursos fluvials en èpoques de major sequera. 
- Realitzar tasques de manteniment de la infraestructura hidràulica.  </t>
  </si>
  <si>
    <t>Reorganització dels espais de la ciutat per reduir l'efecte "illa de calor"</t>
  </si>
  <si>
    <t>Reorganization of the city to increase shadows</t>
  </si>
  <si>
    <t xml:space="preserve">A les àrees urbanes sol produir-se l'efecte illa de calor ja que les estructures que les composen actuen com a font de calor, absorvint la calor irradiada i emetent-la de nou en forma de radiació infrarroja. A través d'aquesta acció es planteja reaitzar un seguit d'actuacions urbanístiques per tal de disminuir aquesta font de calor. 
Per reduir la calor irradiada seria convenient reurbanitzar aquells espais de pas o d’ús habitual (places, carrers i altres espais exteriors) incrementant les zones d'ombres. Tot seguit es proposen mesures concretes:
- Instal·lació de pèrgoles a parcs i pàrquins (com a l’aparcament del carrer Josep Rojas o al parc Catalunya), que podrien incorporar a més a més instal·lacions fotovoltaiques. Així com crear sistemes d’ombrejat a patis d’escola. 
- Plantació de més arbres, com ara al voltant de l’edifici de Cal Gallifa.
- Renovar progressivament l'asfalt i el paviment dels carrers mitjançant paviments que permeten el drenatge i milloren la reflectància.
Aquesta acció haurà d’anar coordinada amb un estudi específic pel municipi en que s’identifiquin les àrees municipals més afectades per l’efecte illa de calor. 
Per tant, es podrà definir l’estudi de confort climàtic d’alguns carrers i preveure mesures per a la millora del seu comportament tèrmic. Aquest estudi ens permetrà identificar si és un element rellevant al municipi i acotar-ho a les zones més exposades i concretar les zones d’actuació de les següents accions que es proposen en el present Pla  municipal. </t>
  </si>
  <si>
    <t>Regidoria d'urbanisme</t>
  </si>
  <si>
    <t>Planificació, Espai Públic</t>
  </si>
  <si>
    <t>POUM, Planejament derivat</t>
  </si>
  <si>
    <t>Elaborar un protocol d'actuació per atendre ràpidament a les persones vulnerables. Es recomana crear un registre per a tenir les persones més vulnerables identificades i obrir edificis públics amb climatització per acollir persones vulnerables en períodes d'onades de calor o de fred.
És convenient generar una llista d'edificis públics que en episodis de risc s'obrin i assisteixin a les persones més vulnerables. Per exemple, en onades de calor, aquells equipaments amb aire acondicionat com ara l’edifici de l’ajuntament, la biblioteca, l’espai jove o la piscina. 
Les projeccions preveuen que les onades de calor cada vegada seran més freqüents i persistents. Per aquest motiu és oportú redactar un protocol d'actuació en cas d'onades de calor imminents, tal i com han fet altres municipis i incloure’l en el DUPROCIM. Entre les actuacions que ha de recollir aquest protocol es preveuen les següents:
- Identificar les persones de contacte dels edificis on habiten col·lectius vulnerables (residències de jubilats, escoles, llars d'infants, ambulatoris, etc.) per tal d'avisarles de l'activació del protocol en cas de risc imminent.
- Relacionar els edificis o equipaments on habiten col·lectius vulnerables no preparats per fer front a onades de calor (com els que no disposin de sistema de refrigeració), per tal d'establir un protocol de trasllat temporal dels seus ocupants a edificis adaptats per aquestes situacions extremes.
- Identificar una sèrie d'edificis adequats per aquest ús temporal. Cal assegurar que l'edifici no sigui tampoc vulnerable en cas de tall elèctric (per exemple, perquè disposa d'un grup electrogen).
- Establir els protocols d'avís i transport d'afectats en cas de període d'emergència.
- Canviar els horaris dels esdeveniments que es fan a l'aire lliure a l'estiu, per tal d'evitar les hores de màxima radiació solar i de risc més elevat.
- Comunicar i sensibilitzar la població –i en especial els grups de risc com les persones grans– envers les mesures preventives a adoptar.</t>
  </si>
  <si>
    <t>Regidoria de salut</t>
  </si>
  <si>
    <t>PAM, DUPROCIM</t>
  </si>
  <si>
    <t xml:space="preserve">Realitzar tasques de prevenció de plagues i fer un control eficient d'aquestes. 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Per tant, es proposa una actuació concreta que integri les següent actuacions: 
- Realització d’un inventari complet de les zones on es localitzen espècies exòtiques de caràcter invasor. Es poden consultat diversos documents existents, com pot ser la Guia “Les espècies exòtiques de Catalunya”.
- Realització d’un programa d’erradicació d’espècies que identifiqui les zones on actuar de forma prioritària tant en zona urbana com en zones naturals (sistema fluvial, per exemple). 
- Executar l’erradicació d’aquestes espècies a partir dels mecanismes i tècniques que garanteixin la seva total eliminació i evitin la seva reproducció futura. Substitució d’espècies arbustives i arbòries plantades per d’altres espècies amb menor afectació al·lèrgica. Implicació dels pagesos en aquest procés a partir d’incentius per a la col·laboració en les tasques d’erradicació.
- Realitzar un seguiment d’aquestes zones i de possibles noves àrees. </t>
  </si>
  <si>
    <t>Regidories de medi ambient i salut</t>
  </si>
  <si>
    <t>Dipòsits per retenció de pluvials (tancs de tempesta)</t>
  </si>
  <si>
    <t>Un tanc de tempestes, també conegut com a sobreeixidor, és una infraestructura del clavegueram consistent en un dipòsit dedicat a capturar i retenir l'aigua de pluja transportada pels col·lectors, sobretot quan hi ha precipitacions molt intenses, per disminuir la possibilitat d'inundacions en els casos en què la capacitat d'escorregut de l'aigua és menor que el volum de pluja.
La irregularitat i la intensitat de les pluges obliga a haver de disposar de sistemes d'alta acumulació si es vol aprofitar aquest recurs hídric. Els dipòsits d'aigües pluvials també serveixen com a suport al sistema clavegueram, ja que redueixen el cabal que és transportat a la EDAR.
Es proposa col·locar diferents dipòsits de retenció de pluvials al llarg del municipi, sobretot als carrers més amples.
Aquests dipòsits també tenen la funció de fer una predepuració en evitar que les primeres aigües de pluja, que són les més contaminades -a causa de la neteja de l'asfalt-, s'aboquin directament a sistemes naturals aquàtics com per exemple, rius, quan realitzen un procés de depuració d'aigües residuals, perquè una vegada descontaminada, l'aigua pugui ser abocada a corrents o masses d'aigua per al seu aprofitament posterior. 
A més, l’aigua pluvial d’aquests dipòsits podria ser utilitzada per a regar les zones enjardinades municipals en sistemes gota a gota (al tenir menys probabilitat de propagació de legionel·losis). 
Aquests dispositius destinats a laminar els cabals màxims d'una avinguda, són particularment importants a les àrees on s'ha produït una impermeabilització massiva de les conques, per exemple a causa de la urbanització.</t>
  </si>
  <si>
    <t>Identificació de fuites en els sistemes d’abastament d'aigua potable</t>
  </si>
  <si>
    <t>Leakage check in the water supply systems</t>
  </si>
  <si>
    <t xml:space="preserve">La reducció en la disponibilitat de recursos hídrics és una tendència global dels efectes del canvi climàtic en la conca mediterrània. Per aquest motiu totes les accions orientades a l'aprofitament màxim d'aquests esdevenen una resposta adaptativa important. Es proposa reduir les possibles fuites en el sistema d'abastament d'aigua potable. Com a primera actuació a fer, cal quantificar l'ordre de magnitud d'aquest problema en la xarxa, per avaluar posteriorment les accions a fer. Per tant, es proposa la redacció d'una diagnosi de l'estat de la xarxa amb un pla d'acció de les mesures a emprendre per solventar els problemes detectats. </t>
  </si>
  <si>
    <t xml:space="preserve">Aprofitament de les aigües de pluja </t>
  </si>
  <si>
    <t>Rainwater use</t>
  </si>
  <si>
    <t xml:space="preserve">Identificar nous focus d'abastament alternatius d'aigua, és una actuació adaptativa a la reducció de l'oferta d'aigua que se'n derivarà dels efectes del canvi climàtic. En aquest sentit es proposa que el futur planejament consideri la construcció de dipòsits de tempesta per a l'aprofitament d'aigües pluvials per a usos domèstics particulars o col·lectius. Aquests dipòsits també caldria instal·lar-los en els futurs habitatges i promocions immobiliàries, per aprofitar aquesta aigua de pluja no com a aigua de boca sinó per a usos que no precisen aigua potable (cisternes de sanitaris, reg, etc...). </t>
  </si>
  <si>
    <t>Col·locació de paviments permeables i termoresistents</t>
  </si>
  <si>
    <t>Installation of permeable and heat-resistant paving</t>
  </si>
  <si>
    <t xml:space="preserve">La instal·lació de paviments adaptats als efectes del canvi climàtic comporten dues característiques. La primera és que els paviments no han de ser absolutament impermeables sinó que han de possibilitar el pas d'aigua de pluja per a la recàrrega d'aqüífers i reduir el trànsit superficial d'aigua. La segona característica és que els paviments han de ser termoresistents per reduir deformacions. L'acció proposa la substitució progressiva de les cobertures de vial que no compleixin aquests paràmetres. </t>
  </si>
  <si>
    <t>Revisió de les zones de risc d'inundació recollides a l'INUNCAT</t>
  </si>
  <si>
    <t>Review of the flood risk areas contained in INUNCAT</t>
  </si>
  <si>
    <t>La torrencialitat de les pluges serà un fenomen habitual amb el canvi climàtic. Aquest nou escenari obliga a l'actualització dels riscos d'inundabilitat recollits a l'INUNCAT, per a cadascun dels períodes de retorn de referència, amb l'empitjorament dels escenaris que s'hi descriuen.</t>
  </si>
  <si>
    <t>Ajuntament, Agència Catalana de l'Aigua</t>
  </si>
  <si>
    <t>Millor protecció de la població i les infraestructures.</t>
  </si>
  <si>
    <t>Better protection for population and infrastructures.</t>
  </si>
  <si>
    <t>Per a reduir els risc d'inici de focs forestals, pertorbació cada cop més freqüent i cada cop d'intensitat major amb el canvi climàtic, els municipis amb important superfície forestal, com és el cas de Sant Quirze Safaja, hauran de limitar l'accés motoritzat al medi natural. Aquesta mesura extrema s'aplicarà quan les condicions d'humitat relativa molt baixa i estrès hídric persistent, ho facin necessari.</t>
  </si>
  <si>
    <t>Medi ambient</t>
  </si>
  <si>
    <t>Tot i que el canvi climàtic és un repte sòcioambiental cada cop més difós entre els mitjans, sí és del tot necessari aproximar-lo a la realitat del municipi, divulgant no solament les actuacions tendents a la seva mitigació sinó també a l'adaptació davant d'ell. L'acció proposa treballar en aquest sentit, divulgar l'escenari ambiental i de riscos climàtics als que s'enfronta el municipi.</t>
  </si>
  <si>
    <t>Realització de mesures per a evitar la pèrdua de sòl</t>
  </si>
  <si>
    <t>Take measures to avoid loss of soil</t>
  </si>
  <si>
    <t xml:space="preserve">Com a resultat del canvi climàtic, la pèrdua de sòl és un dels riscos ambientals més severs a Sant Quirze Safaja, atesa l'orografia del municipi. L'acció proposa fer un mapa de punts de màxim risc d'erosió i actuar sobre els més conflictius, aplicant tècniques de bioenginyeria que garanteixin la retenció de sòl. Val a dir, que la pèrdua de sòl és un problema ambiental que es veurà incrementat amb la recorrència d'incendis forestals i amb els episodis de pluges torrencials, fenòmens que també es faran més freqüents amb el canvi climàtic. </t>
  </si>
  <si>
    <t>Ajuntament, propietaris forestals, ADF</t>
  </si>
  <si>
    <t>Prevenció de la pèrdua de sòl.</t>
  </si>
  <si>
    <t>Prevention of soil loss.</t>
  </si>
  <si>
    <t>Millora dels mitjans antiincendis</t>
  </si>
  <si>
    <t>Improvement of fire prevention means</t>
  </si>
  <si>
    <t>La millora permanent dels mitjans materials de l'ADF Els Cingles és una mesura necessària per augmentar la detecció precoç dels focs forestals. La mesura es pot reforçar amb la construcció d'una torre de guaita que cobreixi la vigilància de la zona.</t>
  </si>
  <si>
    <t>Ajuntament, Direcció General de Prevenció, Extinció d'Incendis i Salvaments, ADF</t>
  </si>
  <si>
    <t>Protecció de la coberta forestal.</t>
  </si>
  <si>
    <t>Protection of forest cover.</t>
  </si>
  <si>
    <t>PPI</t>
  </si>
  <si>
    <t>Incorporar criteris de resistència i adaptabilitat en la selecció de mobiliari urbà</t>
  </si>
  <si>
    <t>Include resistance and adaptability criteria in the selection of urban furniture</t>
  </si>
  <si>
    <t>L'augment de temperatures que es preveuen amb el canvi climàtic farà necessari condicionar la tria de mobiliari urbà que estigui fabricat amb materials i colors que garanteixin evitar sobrescalfaments perillosos.</t>
  </si>
  <si>
    <t>Seguiment forestal davant del risc de plagues</t>
  </si>
  <si>
    <t>Forestry monitoring against the risk of pests</t>
  </si>
  <si>
    <t>L'augment de plagues que afectin els boscos és un risc que augmentarà com a resultat de l'afebliment a que sovint es veuran sotmesos per situacions perllongades d'estrès hídric. Tot i que la titularitat dels boscos és privada, els seus beneficis ecosistèmics són per a gaudi de tothom. Es proposa dissenyar, consensuar i cofinançar, campanyes de seguiment periòdic de malures i d'espècies exòtiques invasores que puguin afectar-los,</t>
  </si>
  <si>
    <t>Senyalització d'espais de risc ambiental</t>
  </si>
  <si>
    <t>Signposting of areas with environmental risk</t>
  </si>
  <si>
    <t>Els diferents riscos ambientals que es vegin agudizats pel canvi climàtic caldrà identificar-los i senyalitzar-los en els indrets on incideixin (espais inundables, zones inflamables, talussos erosionables...). La retolació associarà el risc amb el canvi climàtic am una voluntat de sensibilització ambiental de la població.</t>
  </si>
  <si>
    <t xml:space="preserve">Neteja i manteniment dels dispositius del riu per evitar desbordaments i inundacions </t>
  </si>
  <si>
    <t>Cleaning and maintenance of devices of the river to avoid overflows and floods</t>
  </si>
  <si>
    <t xml:space="preserve">El riu Besòs al seu pas pel municipi té un cabal bastant estable donat que la major part de l’aigua procedeix de l’EDAR de Montcada i Reixac. Aquesta compta amb un seguit de dispositius per evitar desbordaments en cas de pluges molt intenses.
Seguint el curs del riu es troben espais i elements naturals (aiguamolls, canyissars, zones de nidificació...) que garanteixen la conservació de les diferents espècies de vegetació i fauna que hi habiten. Aquests elements i, per tant, la vegetació i fauna, es poden veure afectats en cas de pluges molt intenses que poden provocar desbordaments i inundacions. Per evitar-ho es proposa mantenir el programa anual de seguiment, neteja i manteniment dels dispositius existents per evitar desbordaments del riu Besòs: elements reductors de la velocitat de l'aigua i elements dissipadors de l'energia que porta el corrent d'aigua.
El seguiment, la neteja i el manteniment s’ha de realitzar en:
- les canalitzacions de rieres que actualment formen part de l’entramat urbà i desguassen a la llera del riu Besòs
- les 5 preses inflables del riu Besòs
A més a més, també s’incrementa la vegetació arbustiva i subarbustiva de ribera en alguns punts per tal de potenciar la biodiversitat i disminuir el risc d’inundació.
</t>
  </si>
  <si>
    <t>Àrea d’Urbanisme, Habitatge, Medi Ambient, Ecologia, Espai públic, Via Pública i Seguretat Ciutadana</t>
  </si>
  <si>
    <t>Consorci del Parc Fluvial del riu Besòs</t>
  </si>
  <si>
    <t>Menor afectació dels ecosistemes aquàtics</t>
  </si>
  <si>
    <t>Dispositius del riu Besòs correctament conservats</t>
  </si>
  <si>
    <t>Besos River devices properly preserved</t>
  </si>
  <si>
    <t xml:space="preserve">Protocol de seguiment i manteniment </t>
  </si>
  <si>
    <t>Estudi per identificar espècies vulnerables a malalties i plagues i les millors tècniques disponibles</t>
  </si>
  <si>
    <t>Study to identify vulnerable species to diseases and pests and the best available techniques</t>
  </si>
  <si>
    <t xml:space="preserve">Amb l’increment de temperatures i la disminució de precipitacions hi haurà més risc que determinades espècies siguin més vulnerables a malalties i plagues. Es sol•licitarà a un ens superior com ara la Diputació de Barcelona, la necessitar d’elaborar un estudi que determini quines són les espècies més adecuades per sobreviure davant del canvi climàtic i quines són les tècniques que els responsables de manteniment de jardineria han de seguir per afavorir-ne la supervivència. 
Aquest estudi ha d’identificar les espècies vulnerables a malalties, plagues i l’estrès hídric, a més de detectar i localitzar els possibles focus d'infecció. Caldrà identificar les espècies vegetals i animals vulnerables dels diferents espais: zones forestals, rius i zones verdes de les ciutats. Un cop identificats s’haurà de procedir a valorar quines poden ser les metodologies a utilitzar per tal d’evitar i/o tractar infeccions i patologies. S’ha considerat que el cost de l’estudi no recaurà sobre l’Ajuntament.
Actualment, per tal de reduir les plagues es du a terme una lluita biològica enfocada al respecte en comptes de l’actuació; un exemple seria l’actuació duta amb els pugons, que es van deixar de tractar durant un any i nomes es va netejar la vorera. D’aquesta manera va aparèixer la marieta i es va tractar la plaga sintomàticament a través del control natural. 
Pel que fa l’increment de les vulnerabilitat de les espècies en front del clima, també s’introdueixen aminoàcids i elements naturals que afavoreixen l’absorció de minerals de forma natural i es revisa l’arbrat en funció del seu estat de risc: cada 5 anys els joves, cada any els vells i cada 6 mesos l’arbrat de risc.
</t>
  </si>
  <si>
    <t>Servei de Medi Ambient i Higiene Ambiental i Servei de manteniment de Via Pública</t>
  </si>
  <si>
    <t>Diputació de Barcelona, Consorci del Parc Natural de la Serralada de Marina i Consorci del Parc Fluvial del riu Besòs</t>
  </si>
  <si>
    <t>Coneixement de les espècies més resistents al clima actual</t>
  </si>
  <si>
    <t>Menys presencia de plagues i espècies exòtiques</t>
  </si>
  <si>
    <t>Less presence of pests and exotic species</t>
  </si>
  <si>
    <t>Programa de poda d'arbrat i disseny de zones verdes</t>
  </si>
  <si>
    <t>Utilització d'espècies vegetals resistents a les plagues</t>
  </si>
  <si>
    <t>Use of plant resistant to pests</t>
  </si>
  <si>
    <t xml:space="preserve">En el nou disseny de zones verdes, parcs i jardins, es proposa utilitzar espècies vegetals resistents a les plagues detectades  i/o altres previstes en un futur.
Aquesta actuació anirà relacionada als resultats que surtin de l’actuació núm 2: Identificar espècies vulnerables a malalties i plagues.
Es considera que el cost ja es troba inclòs dins del servei de jardineria.
</t>
  </si>
  <si>
    <t>Servei de Medi Ambient i Higiene Ambiental i Servei de Manteniment de Via Pública</t>
  </si>
  <si>
    <t>Zones verdes urbanes de qualitat</t>
  </si>
  <si>
    <t>Quality urban green areas</t>
  </si>
  <si>
    <t>Estudi d'espècies al•lòctones i requeriments d'actuació</t>
  </si>
  <si>
    <t>Study of allogeneic species and action requirements</t>
  </si>
  <si>
    <t xml:space="preserve">Estudi d'espècies animals i vegetals al•lòctones, valorar els impactes ambientals que poden produir als ecosistemes i si requereixen algun tipus d'actuació.
Es procedirà a identificar les espècies vegetals i animals al•lòctons dels següents ecosistemes: zones forestals, espais naturals del riu Besòs i zones verdes de la ciutat.
Un cop identificades s’hauran de valorar els impactes ambientals que poden produir als diferents ecosistemes i analitzar quin tipus d’actuació es requereix per a cada impacte.
Es sol•licitarà la realització de l’estudi a un ens superior com ara la Diputació de Barcelona, i per tant, el cost de l’estudi no recaurà sobre els pressupostos municipals.
</t>
  </si>
  <si>
    <t>Servei de Medi Ambient i Higiene Ambiental i Servei de manteniment de la Via Pública</t>
  </si>
  <si>
    <t>Consorci del Parc  Natural de la Serralada de Marina i Consorci del Parc Fluvial del riu Besòs</t>
  </si>
  <si>
    <t>Coneixement de les espècies al·lòctones amb efectes sobre els ecosistemes</t>
  </si>
  <si>
    <t>Knowledge of alien species with effects on ecosystems</t>
  </si>
  <si>
    <t xml:space="preserve">Programa d’eliminació d’espècies exòtiques dins l’àmbit dels espais del Parc Natural de la Serralada de Marina </t>
  </si>
  <si>
    <t xml:space="preserve">Plans de control d'espècies al•lòctones </t>
  </si>
  <si>
    <t>Control plans for alien species</t>
  </si>
  <si>
    <t xml:space="preserve">A partir dels resultats obtinguts en l’actuació número 4: Estudi d’espècies al•lòctones, es proposa:
Establir plans de control de les poblacions d’espècies al•lòctones en coordinació amb el Departament d’Agricultura, Ramaderia, Pesca i Alimentació de la Generalitat de Catalunya, el Consorci del Parc Natural de la Serralada de Marina i el Consorci del Parc Fluvial del riu Besòs.
Segurament serà necessari realitzar actuacions periòdicament, més intensives els primers anys i després més espaiades en el temps.
Es considera que el cost d’aquesta actuació recaurà sobre els altres ens implicats i si fos el cas, el servei de jardineria municipal realitzaria les actuacions necessàries dins del nucli del municipi.
</t>
  </si>
  <si>
    <t>Servei de Medi Ambient i Higiene Ambiental</t>
  </si>
  <si>
    <t>Consorci del Parc Natural de la Serralada de Marina, Consorci del Parc Fluvial del riu Besòs i Departament d’Agricultura, Ramaderia, Pesca i Alimentació de la Generalitat de Catalunya</t>
  </si>
  <si>
    <t>Ecosistemes lliures dels efectes d'espècies al·lòctones</t>
  </si>
  <si>
    <t>Ecosystems free of the effects of alien species</t>
  </si>
  <si>
    <t>Plans de control de plagues urbanes</t>
  </si>
  <si>
    <t>Plans for urban pest control</t>
  </si>
  <si>
    <t xml:space="preserve">Els anys en què hi ha hagut increment de temperatures, períodes de sequera i/o pluges intenses s’ha detectat un increment de plagues a la ciutat: xinxes, rates, mosquits, paneroles... Aquests paràmetres, segons les previsions climàtiques, aniran en augment. I, per tant, és d’esperar que augmenti la presència de plagues habituals i que n’apareguin de noves. 
Es recomana:
- realitzar un estudi i seguiment de les espècies que es poden considerar plagues urbanes i que poden comportar importants molèsties als ciutadans del municipi
- establir plans de control de les poblacions de plagues
Es considera un increment del cost anual de 5.000€ en el pressupost destinat al servei de control de plagues degut a l’increment de les actuacions.
</t>
  </si>
  <si>
    <t>Servei de Medi Ambient i Higiene Ambiental i Servei de Manteniment de la Via Pública</t>
  </si>
  <si>
    <t>Eliminació de les poblacions de plagues urbanes</t>
  </si>
  <si>
    <t>Elimination of urban plague populations</t>
  </si>
  <si>
    <t>Dissenyar les zones verdes amb espècies vegetals adaptades a les noves característiques climàtiques</t>
  </si>
  <si>
    <t>Design the green areas with plant species adapted to the new climatic characteristics</t>
  </si>
  <si>
    <t xml:space="preserve">A les zones verdes urbanes, parcs i jardins s’hauran d’anar canviant i plantant noves espècies vegetals adaptades a les noves característiques climàtiques: 
- Menys requeriments d'aigua; com ara una planta australiana introduïda que no necessita aigua.
- Resistents a noves plagues.
- Resistents a fortes ventades
Aquesta actuació seria aconsellable que es realitzés un cop es tinguin els resultats dels estudis recomanats en l’actuació número 2.
Pot ser una actuació que es vagi implantant a les noves àrees verdes i a les que calgui realitzar actuacions de millora i/o remodelació. Es recomana anar-la realitzant en vàries fases que permetin repartir el cost econòmic en varis anys d’actuacions.
Per tal de dur-la a terme, caldrà garantir el desenvolupament del verd urbà en les obres públiques i que els mateixos plecs de les obres incloguin en l’apartat de l’arbrat viari els criteris de vegetació a incloure. També caldrà que a nivell pressupostari el verd urbà tingui una partida inamovible. Es considera un increment aproximat de 20.000€ anuals en la partida municipal per el redisseny de les zones verdes, tot i que dependrà del nombre d’actuacions anuals que es vulguin dur a terme i de l’envergadura de les mateixes.
</t>
  </si>
  <si>
    <t>Pla de risc de l’arbrat viari (en procés d'elaboració)</t>
  </si>
  <si>
    <t>Seguiment del PAM INFOCAT</t>
  </si>
  <si>
    <t>Monitoring of PAM INFOCAT</t>
  </si>
  <si>
    <t xml:space="preserve">L’Ajuntament disposa del PAM INFOCAT (pla d’acció municipal per incendis forestals) homologat el 3 d’octubre de 2013; però caldrà fer un seguiment del mateix i actualitzar-lo en propers anys adaptant-lo als nous paràmetres de canvi climàtic: major risc d’incendis, més freqüents i més virulents.
Es considera que l’actualització i seguiment del Pla es realitzarà de manera interna i no suposarà un cost extra en els pressupostos municipals.
</t>
  </si>
  <si>
    <t>Servei de Seguretat ciutadana i Protecció civil</t>
  </si>
  <si>
    <t>Bombers de la Generalitat de Catalunya i ADF</t>
  </si>
  <si>
    <t>Reduir el risc d'incendis forestals</t>
  </si>
  <si>
    <t>Reduce the risk of forest fires</t>
  </si>
  <si>
    <t>PAM INFOCAT</t>
  </si>
  <si>
    <t>Neteja i manteniment de franges de seguretat en zones properes a zones habitades  i equipaments sensibles</t>
  </si>
  <si>
    <t xml:space="preserve">Programa anual de neteja i manteniment de les franges perimetrals de seguretat a les zones habitades properes a zones amb risc d'incendi i a les zones amb equipaments sensibles als incendis (veure descripció a capítol 2.5.2 del present estudi).
Es considera un cost mig anual de 30.000€ anuals per l’execució de l’actuació.
</t>
  </si>
  <si>
    <t>Servei de Medi Ambient i Higiene Ambiental i Servei de Seguretat  Ciutadana i Protecció Civil de l'Ajuntament</t>
  </si>
  <si>
    <t>Franges de seguretat sense presència de vegetació</t>
  </si>
  <si>
    <t>Safety bands without presence of vegetation</t>
  </si>
  <si>
    <t>PPI i PAM INFOCAT</t>
  </si>
  <si>
    <t>Seguiment, manteniment i adequació dels ponts de rius i rieres</t>
  </si>
  <si>
    <t>Monitoring, maintenance and adaptation of bridges of rivers and streams</t>
  </si>
  <si>
    <t xml:space="preserve">Realitzar tasques periòdiques de seguiment, manteniment i neteja dels ponts del riu Besòs i les rieres per tal d'evitar inundacions; i realitzar obres d'adequació en aquells casos en què sigui necessari.
En el manteniment dels ponts permetrà detectar patologies i esquerdes que podrien causar incidències greus en períodes d’inundació.
També caldria establir un circuit de comunicació per traslladar al ens gestor d’aquestes infraestructures (actualment l’AMB) qualsevol incidència per tal d’accelerar les actuacions necessàries. Actualment l’ens titular és l’ajuntament i per tant, el responsable subsidiari en cas de cap incidència.
Es considera un mitjà de 60.000€ totals per realitzar l’actuació durant el període que comprèn el Pla.
</t>
  </si>
  <si>
    <t>Servei Tècnic d’Obres Públiques i Servei de Seguretat Ciutadana i Protecció Civil</t>
  </si>
  <si>
    <t>Consorci Parc Fluvial del riu Besòs i Àrea Metropolitana de Barcelona</t>
  </si>
  <si>
    <t>Ponts i rieres amb un correcte manteniment</t>
  </si>
  <si>
    <t>Bridges and streams with correct maintenance</t>
  </si>
  <si>
    <t>Increment de la neteja periòdica dels embornals i el clavegueram</t>
  </si>
  <si>
    <t>Increase in the periodic cleaning of sinks and sewerage</t>
  </si>
  <si>
    <t xml:space="preserve">Incrementar la neteja periòdica dels embornals i el clavegueram per tal de facilitar l'evacuació de l'aigua de pluja i evitar inundacions.
Procedir a fer una neteja extra cada vegada que hi hagi hagut fortes ventades, que fan caure fulles i taponen els embornals. Aquest fet pot provocar l’augment de risc d’inundació si posteriorment hi ha un episodi de pluges intenses.
D’altra banda, a part d’evitar inundacions, el manteniment i la neteja de les clavegueres i embornals és beneficiós en dos àmbits més:
- Evitar l’increment de les males olors degut a l’increment de la temperatura.
- Evitar la proliferació de plagues.
Per poder dur a terme aquesta actuació caldrà dotar de més pressupost el servei extern de neteja i manteniment del clavegueram. Es un considera un increment del pressupost per les actuacions extraordinàries de 15.000€ l’any a partir del 2020.
</t>
  </si>
  <si>
    <t>Servei de Manteniment de la Via Pública</t>
  </si>
  <si>
    <t>Embornals lliures d'obstacles</t>
  </si>
  <si>
    <t>Drains unobstructed</t>
  </si>
  <si>
    <t>Manteniment de la xarxa viària de les zones forestals</t>
  </si>
  <si>
    <t>Maintenance of the road network of forest areas</t>
  </si>
  <si>
    <t xml:space="preserve">Amb l’increment de les pluges torrencials, la xarxa viària forestal es pot veure deteriorada i amb l’increment del risc d’incendis cal extremar el seu manteniment per tal d’evitar riscos a persones o al patrimoni natural. 
Es proposa realitzar treballs periòdics d’adequació i manteniment de pistes  carreteres i camins de les zones forestals on sigui aconsellable (segons el Pla de Prevenció d'Incendis) i on hi hagi hagut desperfectes a causa de pluges torrencials o ventades fortes.
Es considera un pressupost total d’uns 30.000€ durant el període d’implantació del Pla en actuacions extraordinàries de neteja i manteniment posteriors a incidències climàtiques. 
</t>
  </si>
  <si>
    <t>Àrea Metropolitana de Barcelona i Servei de seguretat Ciutadana i Protecció Civil de l'Ajuntament</t>
  </si>
  <si>
    <t>Vies de transport en bones condicions</t>
  </si>
  <si>
    <t>Transport routes in good condition</t>
  </si>
  <si>
    <t>Urban systems of sustainable drainage (S.U.D.S)</t>
  </si>
  <si>
    <t xml:space="preserve">Les campanyes informatives vinculades amb l’estalvi d’aigua poden anar adreçades a tot tipus d’usuaris: 
- treballadors de l'Ajuntament
- empreses de jardineria i altres vinculades a l’ús d'aigua
- habitants del municipi
Caldria fer actuacions periòdicament, segurament més intensives els primers anys i després més espaiades en el temps. Les campanyes haurien de consistir en:
- xerrades específiques per a cada col•lectiu 
- edició, disseny i distribució de fulletons explicatius
- difusió a xarxes socials i pàgina web
L’any 2017 Santa Coloma de Gramenet es va unir a un grup de municipis que formen part de la campanya Som Aigua. Dins del marc de la campanya es posen en marxa diverses activitats amb l’objectiu d’informar i sensibilitzar a la població sobre la importància de l’aigua i la cooperació municipal.
</t>
  </si>
  <si>
    <t>Agència Catalana de l’Aigua (ACA) i Diputació de Barcelona- Servei de Medi Ambient</t>
  </si>
  <si>
    <t>Servei de Medi Ambient i Higiene Ambiental de l'Ajuntament</t>
  </si>
  <si>
    <t>Reducció del consum d'aigua</t>
  </si>
  <si>
    <t>Reduction of water consumption</t>
  </si>
  <si>
    <t>Programa d’activitats educatives complementàries al currículum (PAECC)</t>
  </si>
  <si>
    <t>Valorar la possibilitat d’actualitzar el Pla Director del clavegueram</t>
  </si>
  <si>
    <t>Assess the possibility of updating the Master Plan of the sewer system</t>
  </si>
  <si>
    <t xml:space="preserve">Amb l'augment del risc d’inundacions i tenint en compte que a determinades zones del municipi ja s’han detectat problemes en moments puntuals de pluges torrencials, es proposa:
- Actualitzar i revisar el dimensionament del clavegueram tenint en compte les previsions climàtiques futures
- Projectar la seva renovació, on sigui necessari, per tal d'evitar inundacions
- Revisar i actualitzar el Pla Director del clavegueram de l’any 2009 i que està basat en càlculs de períodes de retorn de 25 anys. Adaptar-lo als períodes de retorn que es considerin adequats segons les previsions dels efectes del canvi climàtic, seguint les directrius que marquen l’ACA o els organismes internacionals.
El cost d’actualització del pla es preveu al voltant de 50.000 €.
</t>
  </si>
  <si>
    <t>Àrea Metropolitana de Barcelona</t>
  </si>
  <si>
    <t>Clavegueram adaptat al risc d'inundació</t>
  </si>
  <si>
    <t>Sewer adapted to the risk of flooding</t>
  </si>
  <si>
    <t>Pla director del clavegueram</t>
  </si>
  <si>
    <t>Estudi i seguiment dels processos i instal·lacions de l'EDAR per si cal adequar-los  a la nova climatologia prevista</t>
  </si>
  <si>
    <t>Study and follow up of the processes and facilities of the EDAR in case it is necessary to adapt them to the new predicted climatology</t>
  </si>
  <si>
    <t xml:space="preserve">Part del cabal d’aigua que circula pel riu Besòs, al seu pas pel municipi de Santa Coloma, prové de l’aigua depurada a l’EDAR de Montcada i Reixac.  Es tracta d’un cabal força regular, excepte en episodis puntuals de pluges molt intenses. Això fa que el risc d’estiatge del riu sigui pràcticament nul.
No obstant, tenint en compte l'increment de pluges intenses en poc temps i l’augment del risc d’inundacions i de riuades, caldrà comprovar si els processos i instal•lacions de l'EDAR estan adaptats a aquests nous paràmetres i valorar si cal fer alguna actuació de millora. També caldrà revisar les canalitzacions de l’EDAR que puguin haver quedat en desús i puguin afectar altres localitzacions.
Es considera que el cost de l’estudi no recaurà sobre els pressupostos municipals.
</t>
  </si>
  <si>
    <t>Agència Catalana de l’Aigua (ACA) i Àrea Metropolitana de Barcelona</t>
  </si>
  <si>
    <t>Servei de Medi Ambient i Higiene Ambiental de l'Ajuntament i Aigües de Barcelona</t>
  </si>
  <si>
    <t>Instal·lacions de l'EDAR adaptades al canvi climàtic</t>
  </si>
  <si>
    <t>EDAR facilities adapted to climate change</t>
  </si>
  <si>
    <t>Disposar de llocs de confinament de la població sensible en casos d’onada de calor</t>
  </si>
  <si>
    <t>To have places of confinement of the sensible population in cases of heat wave</t>
  </si>
  <si>
    <t xml:space="preserve">En casos d’onada de calor de varis dies es proposa tenir preparats alguns equipaments públics, amb bones condicions de refrigeració i confort, per poder posar a disposició de persones sensibles i que no disposin de mitjans per poder refrigerar el seu propi habitatge.
En aquests equipaments es considera convenient adaptar les entrades per millorar-ne la climatització interior i també aquelles altres millores d'aïllament tèrmic, aires condicionats, etc... que siguin necessàries.
Es considera que aquesta actuació no presenta cap cost en si mateixa, ja que es seleccionaran aquells equipaments que disposin de millors aïllaments i sistemes de climatització.
</t>
  </si>
  <si>
    <t>Servei de Seguretat Ciutadana i Protecció Civil i Servei de Manteniment d’Edificis</t>
  </si>
  <si>
    <t>Equipaments municipals amb bones condicions de refrigeració</t>
  </si>
  <si>
    <t>Municipal equipment with good cooling conditions</t>
  </si>
  <si>
    <t>Establir canals de comunicació per a les persones vulnerables per onades de calor</t>
  </si>
  <si>
    <t>Establish communication channels for vulnerable people with heat waves</t>
  </si>
  <si>
    <t xml:space="preserve">Establir canals de comunicació per a les persones que poden ser més vulnerables davant una onada de calor: 
- persones d'edat avançada
- persones que viuen soles
- persones amb malalties greus
Són les que caldria prioritzar en el cas que fos necessari un confinament o altres tipus d'actuacions.
Els serveis de salut i medi ambient de l’Ajuntament es coordinaran per definir la llista d’afectats i es posaran en contacte amb tots ells per tal d’establir els canals de comunicació adequats en cada cas. No es considera cap cost per aquesta actuació.
</t>
  </si>
  <si>
    <t>Servei de Seguretat Ciutadana i Protecció Civil i Servei de Salut Pública i Acció Comunitària</t>
  </si>
  <si>
    <t>Llistat de persones vulnerables a una onada de calor i contacte</t>
  </si>
  <si>
    <t>List of people vulnerable to a wave of heat and contact</t>
  </si>
  <si>
    <t xml:space="preserve">Protocol per onada de calor </t>
  </si>
  <si>
    <t>Develop a protocol of actions in case of heat wave</t>
  </si>
  <si>
    <t xml:space="preserve">Elaborar i sistematitzar un protocol per casos d'onada de calor en coordinació amb els Centres d’Atenció primària (CAP) per poder actuar ràpidament. En aquest cas, no es tracta ni d’establir llocs de confinament ni de canals de comunicació, sinó que l’actuació es basa en determinar quines condicions climàtiques límit s’han de superar per declarar la situació de risc per onada de calor, i els a passos a seguir a partir d’aquell moment per l’Ajuntament, el CAP i els serveis d’emergència. S’haurà d’informar a tota la població i no només a les persones més vulnerables.
Es considera un cost aproximat de 15.000€ per l’elaboració del protocol i la seva comunicació als agents implicats.
</t>
  </si>
  <si>
    <t>Protocol en cas d'onada de calor elaborat</t>
  </si>
  <si>
    <t>Protocol in the event of a heat wave made</t>
  </si>
  <si>
    <t>Adoptar criteris de mobiliari i enjardinat per protegir la població de el calor</t>
  </si>
  <si>
    <t>Adopt criteria of furniture and landscaped to protect the population from the heat</t>
  </si>
  <si>
    <t xml:space="preserve">A les noves zones urbanitzades i a les que s'hagin de reformar cal adoptar criteris de mobiliari i enjardinat: 
- Paviment de color clar, que eviti l’escalfament ràpid i el despreniment de calor.
- Evitar mobiliari metàl•lic: s’escalfa ràpidament i a l’estiu irradia més calor, fins al punt de no poder-lo utilitzar en alguna ocasió.
- Crear zones verdes i espais amb zones d'ombra, per poder resguardar-se de la calor intensa. En aquells espais que no sigui possible, instal•lar pèrgoles.
- Incrementar l’arbrat als patis de les escoles i en les zones pròximes per tal de crear zones d’ombra naturals, sempre que l’espai ho permeti. 
Per tal d’evitar les queixes ciutadanes relacionades amb l’increment de zones verdes i l’increment de les al•lèrgies, s’haurà de realitzar una tasca vinculada amb la sensibilització per tal de conscienciar a la població de la importància d’aquestes actuacions tot i l’inconvenient de les al•lèrgies que se’n derivin.
Es considera un cost nul per aquesta actuació, ja que la inversió en mobiliari i pavimentació s’ha de realitzar en si mateixa i només variaran els criteris ambientals tinguts en compte en la seva compra. 
</t>
  </si>
  <si>
    <t>Servei Tècnic d’Obres Públiques i Servei de Manteniment de la Via Pública</t>
  </si>
  <si>
    <t>Espais urbanitzats que previnguin l'escalfament</t>
  </si>
  <si>
    <t>Urbanized spaces that prevent warming</t>
  </si>
  <si>
    <t>Millorar els aïllaments tèrmics dels edificis municipals</t>
  </si>
  <si>
    <t>Improve the thermal insulation of municipal buildings</t>
  </si>
  <si>
    <t xml:space="preserve">Millorar els aïllaments tèrmics dels edificis municipals existents i dels de nova construcció per evitar pèrdues de calor durant els mesos d’hivern i augments excessius de temperatura durant els mesos d’estiu.
S’ha considerat que es realitzarà la actuació en uns 50 equipaments i que aquesta tindrà un cost de 5.000€ per equipament. Es considera que la majoria dels equipaments ja disposen de bons aïllaments.
</t>
  </si>
  <si>
    <t>Servei Tècnic d’Obres Públiques i Servei de Manteniment d’Equipaments i d’edificis</t>
  </si>
  <si>
    <t>ICAEN i Diputació de Barcelona</t>
  </si>
  <si>
    <t>Edificis més eficients energèticament</t>
  </si>
  <si>
    <t>Edificis més ben aïllats tèrmicament</t>
  </si>
  <si>
    <t>Most thermally insulated buildings</t>
  </si>
  <si>
    <t>Decret d’Ecoeficiència 21/2006 de la Generalitat de Catalunya</t>
  </si>
  <si>
    <t>Plan for improving the energy efficiency of municipal facilities</t>
  </si>
  <si>
    <t xml:space="preserve">La construcció dels edificis s’ha realitzat seguint criteris, normatives i reglaments vigents actualment, però que no han tingut en compte els canvis de paràmetres que comportarà el canvi climàtic. L’increment de temperatures que preveu el canvi climàtic pot tenir conseqüències tant en l’eficiència de climatització dels edificis com en la dilatació i contracció d’elements  i estructures.
Per avançar-nos als seus efectes es proposa: 
- estudi de l'eficiència energètica (tenint en compte les previsions d’increment de temperatures) de tots els equipaments municipals
- proposta d’actuacions a realitzar en cas que sigui necessari
S’ha considerat un cost per l’elaboració del Pla d’uns 25.000€.
</t>
  </si>
  <si>
    <t>Servei Tècnic d’Obres Públiques i Servei de Manteniment d’Equipaments i Edificis</t>
  </si>
  <si>
    <t>Equipaments municipals eficients</t>
  </si>
  <si>
    <t>Efficient municipal facilities</t>
  </si>
  <si>
    <t>Awareness campaigns on the efficient use of energy and the use of renewable energies</t>
  </si>
  <si>
    <t xml:space="preserve">Campanya informativa dirigida a: habitatges, centres d'ensenyament, activitats empresarials, treballadors de l’Ajuntament... per promoure l'ús eficient de l'energia i les energies renovables. Es podria fer una campanya inicial més completa i anualment actuacions de recordatori.
Les actuacions a realitzar podrien ser:
- edició de fulletons informatius i distribuir-los pels habitatges i a diferents equipaments municipals on hi hagi gran afluència de públic
- realització de xerrades específiques per a associacions empresarials, centres d’ensenyament, treballadors de l’Ajuntament...
- divulgació a les xarxes socials i a la web de l’Ajuntament
</t>
  </si>
  <si>
    <t>Servei de Medi Ambient i Higiene Ambiental i Premsa i Comunicació</t>
  </si>
  <si>
    <t>Àrea Metropolitana de Barcelona i Diputació de Barcelona</t>
  </si>
  <si>
    <t>Disminució del consum d'energia del municipi i increment de les energies renovables</t>
  </si>
  <si>
    <t>Decrease in the consumption of energy of the municipality and increase of renewable energies</t>
  </si>
  <si>
    <t xml:space="preserve">Per tal de començar a sensibilitzar a la població sobre el canvi climàtic i les diferents actuacions que s'estan duent a terme des de l'Ajuntament, es proposa  realitzar diferents activitats als centres d'ensenyament. Els escolars seran els que posteriorment comentaran les explicacions amb la resta de família. Així es podran fer arribar missatges i continguts a moltes persones a qui difícilment es podria accedir amb altres mitjans de comunicació i sensibilització.
Es podrien programar activitats per a alumnes a partir de 3r de Primària per conscienciar sobre: 
- els riscos i els avantatges de la utilització de determinats tipus d’energies
- què és el canvi climàtic i riscos que ens pot comportar al municipi
- actuacions que està duent a terme l’Ajuntament
- què podem fer a nivell de les llars i les famílies?
Les activitats es podrien incloure dins el Programa d’activitats educatives complementàries al currículum.
</t>
  </si>
  <si>
    <t>Servei de Medi Ambient i Higiene Ambiental i Servei d’Educació</t>
  </si>
  <si>
    <t>Àrea Metropolitana de Barcelona, ICAEN (Generalitat de Catalunya) i Diputació de Barcelona</t>
  </si>
  <si>
    <t>Conscienciació d'adults a través dels infants</t>
  </si>
  <si>
    <t>Conscienciació dels infants</t>
  </si>
  <si>
    <t>Awareness of children</t>
  </si>
  <si>
    <t>Actuacions de prevenció i sensibilització a la població davant de l’increment de les al·lèrgies</t>
  </si>
  <si>
    <t>Actions to prevent and sensitize the population against the increase in allergies</t>
  </si>
  <si>
    <t xml:space="preserve">El canvi climàtic produirà un augment considerable de les al•lèrgies . Moltes de les espècies vegetals que poden causar al•lèrgies i que es troben presents a la via pública, zones verdes, parcs i jardins, són necessàries per mitigar altres efectes del canvi climàtic. Cal trobar un equilibri entre la presència d’aquestes espècies i la prevenció de les molèsties que poden causar a una part de la població, en moments molt puntuals de l’any. Es proposa realitzar una campanya informativa a la població, treballadors de l’Ajuntament, empreses de jardineria, responsables dels CAP... explicant: 
- beneficis del verd urbà com a productor d’oxigen, retenció de CO2, disminució de l’efecte illa de calor....
- espècies que poden ser més molestes: quines són, dies o èpoques en què poden causar més incomoditats, zones de la població on són més abundants i aconseguir evitar que hi passin les persones sensibles...
- consells per evitar al màxim les molèsties
- recomanacions de quines espècies millor no plantar o no tenir a zones verdes, jardins o a les galeries de casa si es volen evitar molèsties
La campanya informativa es recomana fer-la amb els següents mitjans: xerrades, edició de fulletons i utilització de les xarxes socials i web de l’Ajuntament.
</t>
  </si>
  <si>
    <t>Disminució de la intensitat de les al·lèrgies</t>
  </si>
  <si>
    <t>Decreased intensity of allergies</t>
  </si>
  <si>
    <t>Canvis en la logística de recollida i neteja a les zones de contenidors, voreres i zones verdes</t>
  </si>
  <si>
    <t>Changes in the logistics of collection and cleaning in the areas of containers, sidewalks and green areas</t>
  </si>
  <si>
    <t xml:space="preserve">Amb l’augment de les temperatures s’incrementen les olors procedents de:
- Zones de contenidors
- Orins de gossos en voreres, voltant dels arbres...
- Orins i defecacions de gossos en zones verdes
Es proposen les següents actuacions:
- Incrementar la periodicitat de buidatge i neteja de contenidors en els períodes de més calor, que és quan es produiran més males olors.
- Els contenidors que necessitaran més freqüència de neteja i buidatge seran els de la fracció orgànica i la fracció resta.
- Incrementar la freqüència de neteja de la via pública i en concret de: voreres, fanals, zones verdes i embornals.
- Realitzar més campanyes de conscienciació per a les persones que tenen gossos per evitar comportaments incívics habituals.
- Estudiar la possibilitat de posar en marxa un sistema d’identificació d’animals per ADN per tal de reduir la presència d’excrements als carrers. 
- Incrementar la vigilància i el control per part de la policia municipal sobre comportaments incívics a la via pública que poden fer incrementar les males olors i les molèsties a la resta de ciutadans.
</t>
  </si>
  <si>
    <t>Vies urbanes més netes</t>
  </si>
  <si>
    <t>Cleaner urban roads</t>
  </si>
  <si>
    <t>Adaptar les plantacions d’arbres amb espècies resistents a les ventades</t>
  </si>
  <si>
    <t>Adapt the plantations of trees with wind-resistant species</t>
  </si>
  <si>
    <t xml:space="preserve">Un dels riscos associats al canvi climàtic serà la caiguda d’arbrat pels forts vents que poden anar associats als períodes de pluges torrencials. 
En el disseny de noves zones arbrades en parcs i carrers (corredors d’aire) es recomana: 
- Utilitzar espècies d’arbres amb més superfície d’arrels i amb menys creixement en alçada per evitar el risc de caigudes dels arbres per fortes ventades i possibles desperfectes i/o riscos per a la seguretat i les persones. Una de les espècies més segures és el plataner.
- Realitzar un estudi de la circulació de vents a la ciutat per determinar quines són les zones més sensibles a realitzar actuacions prioritàries per evitar la caiguda d’arbrat.
No es considera cap cost extra pel desenvolupament d’aquesta actuació. 
</t>
  </si>
  <si>
    <t>Reducció del nombre d'accidents vinculats a la caiguda d'arbrat</t>
  </si>
  <si>
    <t>Reduction in the number of accidents linked to the fall of trees</t>
  </si>
  <si>
    <t xml:space="preserve">Pla de risc de l’arbrat viari </t>
  </si>
  <si>
    <t>Facilitar desplaçaments a peu i amb bicicleta per la ciutat</t>
  </si>
  <si>
    <t>Facilitate trips on foot and by bike around the city</t>
  </si>
  <si>
    <t xml:space="preserve">Promocionar rutes a peu per anar d'un lloc a un altre de la ciutat, mitjançant:
- informació al ciutadà en els equipaments més utilitzats, dels millors camins i/o rutes per arribar-hi a peu
- informació  a les xarxes socials i a la web de l’Ajuntament
- promocionar camins escolars per arribar a les escoles a peu (mesura 3.03 del Pla d’acció per a la millora de la qualitat de l’aire)
Afavorir i promocionar els desplaçaments amb bicicleta mitjançant:
- informació de rutes que existeixen a la ciutat
- indicacions de com arribar als diferents equipaments més utilitzats...
- creació de nous carrils bici per tal d’arribar dels afores al centre de la ciutat  i als diferents equipaments més utilitzats (mesura 3.04 del Pla d’acció per a la millora de la qualitat de l’aire)
- instal•lar mecanismes segurs per aparcar les bicicletes en els punts de més afluència de ciclistes
No es considera cap cost extra pel desenvolupament d’aquesta actuació, ja que el cost de la creació dels carrils bici està inclòs en l’actuació corresponent de mitigació.
</t>
  </si>
  <si>
    <t>Servei de Medi Ambient i Higiene Ambiental, Servei de Manteniment de la Via Pública, Premsa i comunicació i Servei de Seguretat Ciutadana i Protecció Civil</t>
  </si>
  <si>
    <t>Reduir la contaminació atmosfèrica i les emissions de GEI vinculats al transport</t>
  </si>
  <si>
    <t>Reduce atmospheric pollution and GHG emissions linked to transport</t>
  </si>
  <si>
    <t>Pla d’acció per a la millora de la qualitat de l’aire i Pla de mobilitat urbana sostenible</t>
  </si>
  <si>
    <t>Implantar Zones de Baixes Emissions (ZBE) o Zones Urbanes d’Atmosfera Protegida (ZUAP)</t>
  </si>
  <si>
    <t>Implement Low Emision Zone (LEZ) or Protected Atmosphere Urban Zones (ZUAP)</t>
  </si>
  <si>
    <t xml:space="preserve">Una Zona Urbana d’Atmosfera Protegida (ZUAP), també anomenada zona de baixa emissió, és una àrea geogràficament definida que busca restringir i/o dissuadir l’accés de certs vehicles contaminants o només permetre l’accés de vehicles de baixes emissions (híbrids, elèctrics, de gas). Al reduir la quantitat de vehicles privats, en aquestes zones es potencia l’ús del transport públic, de la bicicleta i els desplaçaments a peu. 
La mesura 1.01 del Pla d’acció per a la millora de la qualitat de l’aire proposa implantar zones ZUAP en el centre de la ciutat. Algunes actuacions que es recomana dur a terme per implantar les zones ZUAP són: 
- Instal•lar sistema de càmeres per restringir l’accés de certs vehicles particulars en les zones ZUAP 
- Establir rutines de neteja dels carrers específiques per a la ZUAP
- Limitar la velocitat de circulació a 20km/h o menys
- Ampliar voreres o delimitar carrers per a ús exclusiu de vianants i reduir la calçada. Aquesta actuació també permetrà tenir espais verds més amplis.
- Promocionar l’ús de vehicles no contaminants a partir de campanyes de comunicació i avantatges fiscals
Aquesta actuació prové del Pla d’Actuació per a la Millora de la Qualitat de l’Aire a les Zones de Protecció Especial de l’Ambient Atmosfèric elaborat per la Generalitat de Catalunya i del PAMQA del municipi.
Cost de l’actuació inclòs en l’acció corresponent de mitigació.
</t>
  </si>
  <si>
    <t>Àrea d’Urbanisme, Habitatge, Medi Ambient, Ecologia, Espai Públic, Via Pública i Seguretat Ciutadana</t>
  </si>
  <si>
    <t>Diputació de Barcelona, Àrea Metropolitana de Barcelona i Generalitat de Catalunya</t>
  </si>
  <si>
    <t>Organitzar la ciutat segons el model de barris per a vianants</t>
  </si>
  <si>
    <t>Organize the city according to the model of pedestrian neighborhoods</t>
  </si>
  <si>
    <t xml:space="preserve">La mesura 1.02 del Pla d’acció per a la millora de la qualitat de l’aire proposa l’estructuració de la ciutat en base a barris per a vianants.
Aquesta estructuració pot resoldre la majoria de les disfuncions urbanes relacionades amb la mobilitat i l’espai públic, ja que possibilita la integració de vàries actuacions per aconseguir una ciutat més sostenible. 
Basat en la jerarquització viària, un barri per a vianants sorgeix d’una delimitació per vies bàsiques que configura una àrea, a l’interior de la qual hi ha un conjunt d’illes. El trànsit de pas té un accés restringit a l’interior dels barris per a vianants. Per tant, es converteix en un espai preferent per al vianant, compartit amb ciclistes, vehicles de serveis i d’emergències, etc. 
Dins d’aquests barris, els carrers passen a ser de plataforma única on la velocitat màxima és limita a 20 km/h. L’aparcament de vehicles en superfície tendeix a reduir-se de mica en mica i la distribució urbana de les mercaderies es veu subjecta a una nova regulació. 
El canvi fonamental que introdueix el sistema de barris per a vianants consisteix en reestructurar la mobilitat establint una xarxa diferenciada per a cada mode de transport. Amb això, els conflictes entre vianants i el trànsit rodat disminueix, ja que cada mode de transport pot desplaçar-se a la seva velocitat. 
Referent als ciclistes, els barris per a vianants faciliten la seva extensió per la major part del territori urbà, amb una xarxa més ben connectada i oferint una major seguretat en els trajectes.
Cost de l’actuació inclòs en l’acció corresponent de mitigació.
</t>
  </si>
  <si>
    <t>Diputació de Barcelona i Àrea Metropolitana de Barcelona</t>
  </si>
  <si>
    <t>Promocionar l’ús dels vehicles menys contaminants</t>
  </si>
  <si>
    <t>Promote the use of less polluting vehicles</t>
  </si>
  <si>
    <t xml:space="preserve">La mesura 1.05 del Pla d’acció per a la millora de la qualitat de l’aire proposa la promoció de l’ús dels vehicles menys contaminants.
En l’àmbit de mobilitat es pot facilitar l’ús dels vehicles menys contaminants mitjançant la implantació de tarifes especials, tant per a les àrees d’aparcament rotatiu com per a punts de recàrrega elèctrica. 
Cal ampliar la xarxa de punts de recàrrega elèctrica distribuïts en llocs estratègics de la ciutat, per exemple, aparcaments o gasolineres, i instal•lar sortidors de biocarburants i de gas natural en les gasolineres i punts de recàrrega dels vehicles municipals i transport públic. 
Es vol aconseguir augmentar el nombre de les places de les zones d’aparcament rotatori i dels pàrkings públics i privats que tinguin instal•lats sistemes de recàrrega o accés a la xarxa elèctrica. 
A més, es pot donar prioritat o permís de pas a àrees restringides per a la circulació temporal o permanentment.
Cost de l’actuació inclòs en l’acció corresponent de mitigació.
</t>
  </si>
  <si>
    <t>AMB, Gramepark i Diputació de Barcelona</t>
  </si>
  <si>
    <t>Impulsar la utilització de motocicletes i bicicletes elèctriques</t>
  </si>
  <si>
    <t>Promote the use of motorcycles and electric bicycles</t>
  </si>
  <si>
    <t xml:space="preserve">La mesura 1.06 del Pla d’acció per a la millora de la qualitat de l’aire proposa impulsar la utilització de motocicletes i bicicletes elèctriques com a alternativa per substituir una part dels vehicles de combustió, ja siguin cotxes o motocicletes. 
Tant les bicicletes com els ciclomotors elèctrics són molt silenciosos, tenen un consum energètic molt reduït i no generen emissions durant la seva circulació. A més es poden adaptar als forts pendents que presenten alguns carrers de certs barris del municipi. 
Alguns dels avantatges dels cotxes elèctrics, és que són molt més àgils i fàcils de manipular, ocupen menys espai a la via pública, poden tenir autonomies més elevades i temps de recàrrega més ràpids. A més, els punts de recàrrega permetran carregar simultàniament vàries motocicletes amb requeriments d’espai molt menors als del cotxe elèctric i, per tant, les infraestructures necessàries seran menors.
Actualment, les motocicletes elèctriques ja tenen bonificacions en l’impost de circulació. A aquesta bonificació pot afegir-s’hi la reserva de places d’aparcament o l’accés a determinades zones, ja que tenen nul•les emissions de soroll i de fums i poden conviure d’una manera més cívica amb els vianants.
Cost de l’actuació inclòs en l’acció corresponent de mitigació.
</t>
  </si>
  <si>
    <t>IDEA i ICAEN</t>
  </si>
  <si>
    <t>Consolidació i ampliació de les mesures fiscals per promoure l’ús de tecnologies i combustibles menys contaminants</t>
  </si>
  <si>
    <t>Consolidation and extension of fiscal measures to promote the use of less polluting technologies and fuels</t>
  </si>
  <si>
    <t xml:space="preserve">La mesura 1.07 del Pla d’acció per a la millora de la qualitat de l’aire proposa consolidar i ampliar les mesures fiscals per promoure l’ús de tecnologies i combustibles menys contaminants.
Els vehicles privats són el gruix del trànsit rodat del municipi i, per tant, els principals focus d’emissió de contaminants. Aquesta és una raó de pes per engegar un seguit de mesures i accions encaminades a reduir aquestes emissions per mitjà de la transició dels vehicles privats cap a noves tecnologies. 
Encara que altres mesures tenen l’objectiu de reduir el parc de cotxes privats, és un fet que hi ha feines, desplaçaments, etc, que fan que certa part de la població depengui de la mobilitat privada i no es puguin adaptar a la xarxa de transport públic. Per aquest motiu, es plantegen ajudes i avantatges, tant fiscals com de mobilitat, per aconseguir que aquestes persones que no poden fer servir el transport col•lectiu aconsegueixin reduir les seves emissions amb l’ús de vehicles menys contaminants. 
La principal ajuda pel canvi de tecnologia radica en impulsar bonificacions als impostos de circulació durant un temps determinat als vehicles híbrids i elèctrics de nova matriculació; prestar subvencions a la compra d’aquests vehicles; etc. 
Es proposa que els vehicles “nets” que es poden beneficiar d’aquesta mesura siguin els de gasolina amb el requeriment mínim d’Euro II, els dièsel Euro VI, els híbrids, els elèctrics i els vehicles a gas. Aquesta classificació coincideix amb les categories amb números 4 i 4+ de la proposta presentada al “Plan Nacional de Calidad del Aire”.
Cost de l’actuació inclòs en l’acció corresponent de mitigació.
</t>
  </si>
  <si>
    <t>Àrea d’Urbanisme, Habitatge, Medi Ambient, Ecologia, Espai Públic, Via Pública i Seguretat Ciutadana i Servei de Gestió Tributària</t>
  </si>
  <si>
    <t>Tarificació municipal de l’aparcament del carrer en funció del potencial contaminador dels vehicles</t>
  </si>
  <si>
    <t>Municipal pricing of the street car park based on the polluting potential of the vehicles</t>
  </si>
  <si>
    <t xml:space="preserve">La mesura 1.08 del Pla d’acció per a la millora de la qualitat de l’aire proposa tarificar els aparcaments públics del carrer situats dins de les ZUAP en funció de les emissions de contaminants dels vehicles. 
Aquesta actuació és obligatòria per a tots els municipis de més de 100.000 habitants, com és el cas de Santa Coloma de Gramenet, ubicats dins les zones de protecció especial declarades pel decret 226/2006, de 23 de maig i l’acord COV/82/2012, de 31 de juliol. 
Com a prioritat s’han d’incloure aquells carrers amb congestió o intensitat de trànsit elevat i amb població a menys de 50 m d’aquestes vies. 
La mesura s’ha d’implantar gradualment. En una primera fase, el 2016, es contempla l’actuació de l’elaboració dels plecs tècnics i econòmics de contractació del sistema de tarificació. En una segona fase, el 2017, s’ha d’assolir el 30% dels aparcaments públics al carrer. Posteriorment en una tercera fase, al 2018, el 100%. 
Les diferents tarifes han d’estar lligades, tant al tipus de vehicle com a la ubicació de l’aparcament com a la situació de la qualitat de l’aire de la zona.
S’han de discriminar positivament els vehicles més nets, aquells que disposin de l’etiqueta acreditativa. Per altra banda, tant en la ZUAP com en episodis ambientals de contaminació, aquesta taxa pot ser una eina per tal de regular l’accés de vehicles “no-nets” a les zones més vulnerables.
Aquesta actuació prové del Pla d’Actuació per a la Millora de la Qualitat de l’Aire a les Zones de Protecció Especial de l’Ambient Atmosfèric elaborat per la Generalitat de Catalunya.
</t>
  </si>
  <si>
    <t>Gramepark i Generalitat de Catalunya</t>
  </si>
  <si>
    <t>Control dels vehicles més contaminants</t>
  </si>
  <si>
    <t>Control of the most polluting vehicles</t>
  </si>
  <si>
    <t xml:space="preserve">La mesura 1.10 del Pla d’acció per a la millora de la qualitat de l’aire proposa el control dels vehicles més contaminants. D’acord amb la Conselleria de Territori i Sostenibilitat, de la Generalitat de Catalunya, l’objectiu d’aquesta mesura és detectar els vehicles (turismes, furgonetes, camions i autobusos) més contaminants que circulen pel municipi i incentivar la seva reparació per reduir les emissions i aconseguir una millora en la qualitat de l’aire. 
Les mesures d’opacitat es realitzaran amb ins¬trumentació que haurà de complir amb l’Ordre ITC/3749/2006, de 22 de novembre, per la qual es regula el control metrològic de l’Estat sobre els instruments destinats a mesurar l’opacitat i determinar el coeficient d’absorció lluminosa dels gasos d’escapa¬ment dels vehicles equipats amb motor d’encesa per compressió (BOE 294, de 09.12.2006). 
Un cop els agents de l’autoritat hagin aturat el vehi¬cle i en el cas que el control d’opacitat efectuat sigui desfavorable, els conductors disposaran d’un termini per reparar el vehicle i presentar a l’Ajuntament del municipi on ha estat advertit, un certificat que indiqui que el seu vehicle compleix amb els límits d’opacitat establerts. Aquesta certificació la podran obtenir rea¬litzant un control específic de fums a les estacions d’Inspecció Tècnica de Vehicles (ITV) o mitjançant tallers col•laboradors. 
Existeixen estudis realitzats que mostren que aproxi¬madament un 5% dels vehicles poden ser els causants del 25% de les emissions derivades del trànsit rodat.
</t>
  </si>
  <si>
    <t>Tallers acreditats, RACC, Estacions d’Inspecció Tècnica de Vehicles (ITV)</t>
  </si>
  <si>
    <t>Renovar la flota d’autobusos amb vehicles més eficients i accessibles</t>
  </si>
  <si>
    <t>Renew the fleet of buses with more efficient and accessible vehicles</t>
  </si>
  <si>
    <t xml:space="preserve">La mesura 2.08 del Pla d’acció per a la millora de la qualitat de l’aire proposa la renovació de la flota d’autobusos municipals amb la incorporació d’exigències ambientals.
Degut al seu intens funcionament la flota d’autobusos és una font important d’emissions de contaminants. 
A més, les característiques intrínseques al seu funcionament: 100% urbà, continues engegades i aturades, emissions molt a prop dels ciutadans i el seu marc exemplificatiu, fa que sigui un sector que s’ha de situar a l’avantguarda de la tecnologia sostenible i neta. 
Actualment la flota d’autobusos que recorre Santa Coloma de Gramenet (65 unitats) utilitza gasoil com a combustible. D’aquests un 48% són Euro 3, un 26% són de la categoria EEV (vehicle net), però hi ha un 14% que són Euro 2 o anteriors. 
Es planteja una renovació de la flota d’acord amb els criteris de la Guia de compra Verda de vehicles, que inclou directrius d’ambientalització en la contractació de vehicles. S’intentarà, en la mesura de lo possible, prioritzar que tots siguin autobusos elèctrics en comptes d’híbrids.
També és important que es millori la informació a bord dels autobusos mitjançant pantalles d’informació dinàmiques per tal de facilitat l’orientació als usuaris.
Cost de l’actuació inclòs en l’acció corresponent de mitigació.
</t>
  </si>
  <si>
    <t xml:space="preserve">Àrea Metropolitana de Barcelona - TUSGSAL </t>
  </si>
  <si>
    <t>Àrea d’Urbanisme, Habitatge, Medi Ambient, Ecologia, Espai Públic, Via Pública i Seguretat Ciutadana de l'Ajuntament</t>
  </si>
  <si>
    <t>Reduir la contaminació en entorns escolars i potenciar els camins escolars segurs</t>
  </si>
  <si>
    <t>Reduce pollution in school environments and promote safe school paths</t>
  </si>
  <si>
    <t xml:space="preserve">La mesura 3.03 del Pla d’acció per a la millora de la qualitat de l’aire proposa reduir la contaminació en entorns escolars.
Els diversos estudis realitzats d’epidemiologia ambi¬ental mostren la vulnerabilitat dels infants a la conta¬minació atmosfèrica. 
En general, l’objectiu és pacificar l’entorn escolar, desviant el trànsit a 50 m de les aules. Aquestes mesures han de ser incloses a l’hora de dissenyar les illes urbanes i la pacificació del trànsit. 
 Aquests estudis segueixen la següent metodologia: 
- Anàlisi de l’accessibilitat 
- Implicació de les escoles i alumnes 
- Implicació de la resta de la ciutadania 
És necessari també un seguiment de la utilització dels mateixos. 
Aquesta actuació és obligatòria per a municipis de més de 100.000 habitants ubicats dintre de la zona de protecció especial.
Aquesta actuació prové del Pla d’Actuació per a la Millora de la Qualitat de l’Aire a les Zones de Protecció Especial de l’Ambient Atmosfèric elaborat per la Generalitat de Catalunya.
</t>
  </si>
  <si>
    <t>Policia Local, AMPA, Escoles i Instituts</t>
  </si>
  <si>
    <t>Renovar la flota municipal amb vehicles més nets</t>
  </si>
  <si>
    <t>Renew the municipal fleet with cleaner vehicles</t>
  </si>
  <si>
    <t xml:space="preserve">La mesura 5.03 del Pla d’acció per a la millora de la qualitat de l’aire proposa la renovació de la flota municipal amb vehicles més nets, tenint en compte que les emissions de NOX i PM10 de la flota municipal de Santa Coloma de Gramenet no són menyspreables. 
Es proposa que tota la flota de vehicles municipals aconsegueixi el Distintiu de Garantia de la Qualitat Ambiental. Aquest distintiu és un sistema català d’etiquetatge ecològic de caràcter voluntari que reconeix productes i serveis que superen determinats requeriments de qualitat ambiental més enllà dels establerts com a obligatoris per la normativa vigent. 
Els criteris ambientals per a l’atorgament del distintiu de garantia de qualitat ambiental a les flotes de vehicles s’estableixen a la Resolució TES/623/2015, de 30 de març. 
Entre altres factors es requereix que una part significativa de la flota, en funció de la seva tipologia, tingui baixes emissions de contaminats atmosfèrics, disposi de sistemes de gestió de flotes i rutes, i els conductors estiguin formats en conducció eficient. 
Actualment a Catalunya 4.500 vehicles pertanyen a flotes acreditades amb Distintiu de Garantia de Qualitat Ambiental.
Cost de l’actuació inclòs en l’acció corresponent de mitigació.
</t>
  </si>
  <si>
    <t>Formació en sostenibilitat del personal que presta serveis municipals</t>
  </si>
  <si>
    <t>Training in sustainability of the personnel that provides municipal services</t>
  </si>
  <si>
    <t xml:space="preserve">La mesura 7.04 del Pla d’acció per a la millora de la qualitat de l’aire proposa la necessitat de redactar un document de bones pràctiques per  millorar la formació en termes de sostenibilitat del personal que presta serveis municipals, incloent-hi les empreses subcontractades per l’Ajuntament. 
En aquest document s’ha de fer èmfasi en el problema de la qualitat de l’aire i en els hàbits que s’han de seguir per poder reduir les emissions de contaminants de totes les parts. 
Entre les bones pràctiques cal incloure les tècniques per a una conducció eficient que redueixi el consum i emissions innecessàries i, d’aquesta manera, servir d’exemplificatius per a la resta dels ciutadans. Aquests cursos de conducció eficient han d’anar adreçats tant a la plantilla municipal com a l’externalitzada.
També és important incloure l’obligatorietat de mantenir el motor apagat quan el vehicle estigui aturat. 
Quant als desplaçaments per a realitzar serveis públics s’ha de recomanar, sempre que sigui possible, una mobilitat neta ja sigui en transport públic o a peu. 
Especialment s’ha de formar a la policia municipal ja que ells seran els agents implicats en les inspeccions visuals, a la via pública, dels vehicles amb un manteniment deficient.
S’ha considerat un cost aproximat de 2.000€ per la formació als diferents serveis.
</t>
  </si>
  <si>
    <t>Incloure la qualitat de l’aire i la salut en la gestió de la mobilitat</t>
  </si>
  <si>
    <t>Include air quality and health in the management of mobility</t>
  </si>
  <si>
    <t xml:space="preserve">La mesura 7.05 del Pla d’acció per a la millora de la qualitat de l’aire proposa incloure la qualitat de l’aire i la salut en la gestió de la mobilitat.
Com que la mobilitat (en especial dels vehicles privats) és la principal font d’emissions d’òxids de nitrogen i partícules, i la qualitat de l’aire és una variable que juga un paper important en la salut pública i, per tant, en l’habitabilitat de les ciutats, l’òrgan gestor de la mobilitat ha de tenir present la qualitat de l’aire a l’hora de desenvo¬lupar polítiques de mobilitat sostenible.
</t>
  </si>
  <si>
    <t>Implantar mesures específiques per a episodis ambientals de contaminació</t>
  </si>
  <si>
    <t>Implement specific measures for environmental pollution episodes</t>
  </si>
  <si>
    <t xml:space="preserve">La mesura 8.02 del Pla d’acció per a la millora de la qualitat de l’aire proposa implantar mesures per a episodis ambientals de contaminació.
El Govern de la Generalitat declara episodi ambiental quan es preveu superar el valor límit horari de 200 μg/ m3 per al diòxid de nitrogen en un nombre determinat d’estacions de la XVPCA o, excepcionalment, quan una altra situació ho requereixi. 
Davant d’aquestes situacions s’ha d’establir un calenda¬ri per a la redacció i aprovació d’un protocol d’actua¬ció. El protocol ha de partir de la base de l’existent per a l’ozó i per altres contaminats: s’establiran nivells d’alerta i d’emergència i han de ser definits en col•laboració amb la DGQA. 
Durant aquests episodis s’han de dur a terme accions específiques relatives a: 
- Informar a la població: comunicar els episodis a la població, consells generals a la població, suport del Centre d’Informació del Transport Públic, TransMet.
- Adopció de convenis d’accions concretes en els sec¬tors: industrial, energètic, portuari, aeroportuari.
- Viari: reforçar el servei de neteja viària, limitar la ve¬locitat a les principals vies de trànsit i restringir excep¬cionalment la circulació del vehicle privat.
- Tarificació diferenciada: incrementar les tarifes d’aparcament per a vehicles “no-Eco” i disminuir les tarifes del transport públic.
- Obres: restringir les operacions que generen conta¬minants de ciutat, com les obres públiques, operaci¬ons d’asfaltar o enquitranar.
- Controls: incrementar els controls dels vehicles més contaminants.
</t>
  </si>
  <si>
    <t>Reduir els episodis ambientals de contaminació</t>
  </si>
  <si>
    <t>Reduce environmental pollution episodes</t>
  </si>
  <si>
    <t>Pla d’acció per a la millora de la qualitat de l’aire</t>
  </si>
  <si>
    <t>Instal•lar cobertes vegetals en edificis municipals</t>
  </si>
  <si>
    <t>Install vegetal covers in municipal buildings</t>
  </si>
  <si>
    <t xml:space="preserve">Les cobertes vegetals en edificis permeten:
- augmentar la captació de CO2 i altres contaminants atmosfèrics, amb la qual cosa ajudarien a disminuir la concentració de contaminants atmosfèrics
- incrementar la presència d’oxigen a la zona pròxima on s’han instal•lat
- disminuir les necessitats energètiques de calefacció i refrigeració de l’edifici, ja que la coberta vegetal actua d’aïllant contra els canvis de temperatura
Es proposa de  fer una prova pilot a l’edifici de l’Ajuntament de la Plaça de la Vila, on hi ha molta afluència de persones i, a la vegada, permetria fer una important tasca de sensibilització ciutadana. Es considera un cost pel projecte i execució d’aquesta coberta de 15.000€.
</t>
  </si>
  <si>
    <t>Augment de la captació de CO2 i disminució de la demanda tèrmica dels edificis</t>
  </si>
  <si>
    <t>Increase in CO2 capture and decrease in thermal demand for buildings</t>
  </si>
  <si>
    <t>Estudi sobre el potencial d’absorció de CO2 del verd urbà</t>
  </si>
  <si>
    <t>Study on the potential for CO2 absorption of urban green</t>
  </si>
  <si>
    <t xml:space="preserve">Des del Servei de Parcs i Jardins de l’Ajuntament de Santa Coloma es destaca la importància de l’absorció de CO2 de les zones verdes de les ciutats com a eina per combatre i adaptar-se el canvi climàtic. Algunes de les actuacions que es realitzen en l’actualitat encarades a tenir uns espais amb el màxim de verd útil i afavorir aquesta absorció són: afavorir el creixement de les copes dels arbres el màxim possible (superiors als 6 m2 si és possible), crear pulmons verds, afavorir uns hàbitats adequats per l’arbrat en la via pública, fomentar l’esporga en verd (mantenint la copa gran), etc.
Es sol•licitarà a un ens superior com ara la Diputació de Barcelona, la necessitar d’elaborar un estudi que determini quines són les espècies que aporten un benefici ambiental més elevat i que segresten més quantitat de diòxid de carboni. Aquest estudi no presentarà cap cost sobre els pressupostos municipals.
</t>
  </si>
  <si>
    <t>Àrea o dep. responsable a l’Ajuntament Servei de Medi Ambient i Higiene Ambiental</t>
  </si>
  <si>
    <t>Instal•lar sistemes urbans de drenatge sostenible (S.U.D.S)</t>
  </si>
  <si>
    <t>Instalation of urban systems of sustainable drainage (S.U.D.S)</t>
  </si>
  <si>
    <t xml:space="preserve">L’objectiu principal d’aquesta actuació es disposar de sistemes SUDS adequats per gestionar l’escorrentia mitjançant un drenatge sostenible. Algunes d’aquestes tècniques son la prevenció, les rases filtrants i les cunetes, les superfícies permeables i drens filtrants, els dispositius d’infiltració i les bases i estanys. 
Es proposa utilitzar paviments impermeables en aparcaments, voreres i calçades de poc trànsit, pous i rases d’infiltració en les zones adjacents, dipòsits d’infiltració en sones residencials de baixa densitat, drenatges filtrants en carreteres o franges filtrants i sistemes de bioretenció en zones comercials i residencials.
Actualment, el servei de parcs i jardins està realitzant actuacions per millorar la infiltració i la laminació a través de parterres.
</t>
  </si>
  <si>
    <t>Davant d'un futur on el recursos hídrics siguin cada cop menys accessibles, esdevé una prioritat aprofitar l'aigua per a més d'un ús quan això digui possible. En aquest sentit l'acció proposa que amb les operacions de buidatge del sobrant de la piscina municipal, l'aigua recollida sigui reutilitzada, per a exemple per a usos antiincendis, reg o d'altres que tècnicament ho facin possible.</t>
  </si>
  <si>
    <t xml:space="preserve">Revisió dels criteris urbanístics per afavorir les zones d’ombres </t>
  </si>
  <si>
    <t>Land planning and building criteria to increase shadows</t>
  </si>
  <si>
    <t>El futur planejament urbanístic ha de preveure que l'espai públic tingui zones d'ombra garantides. D'aquesta manera l'acció disminueix la insolació i fa l'espai públic viari un espai soportable durant l'estiu, sobretot per a la població d'edat més avançada.</t>
  </si>
  <si>
    <t>Instal·lació de sistemes de climatització en edificis públics amb població vulnerable</t>
  </si>
  <si>
    <t>Installation of air conditioning systems in public buildings with vulnerable population</t>
  </si>
  <si>
    <t>Adaptació d’aquells equipaments municipals amb població més vulnerable (geriàtrics, residències, escoles, casals de gent gran, centres cívics i biblioteques) en termes energètics, mitjançant la integració de sistemes de climatització per millorar el confort climàtic en obres de rehabilitació d’equipaments i/o construcció de nous, donat un possible increment dels episodis de calor extrema. 
Una altra actuació a desenvolupar és l’obertura de centres refrigerats per posar-los a disposició d’aquells grups de població més vulnerables durant els episodis de calor extrema. Caldria, però, tenir en compte que l’electricitat que es fes servir en aquests espais provingués d’energia verda. El més interessant seria que aquests equipaments tinguessin, per exemple, fotovoltaiques instal·lades per a la climatització de l’equipament en qüestió.</t>
  </si>
  <si>
    <t>Serveis Tècnics
Protecció Civil
Medi Ambient</t>
  </si>
  <si>
    <t>Onades de calor</t>
  </si>
  <si>
    <t>Millora del confort climàtic; millora de la qualitat de vida de la població</t>
  </si>
  <si>
    <t>Integració de criteris d'estalvi i eficiència energètica en edificis públics</t>
  </si>
  <si>
    <t>Donat un augment progressiu de les temperatures i la prolongació dels episodis de calor extrema, el que pot suposar un augment dels períodes i intensitat de climatització d’edificis i equipaments, es proposen actuacions de millora de la gestió i control eficient dels consums energètics: 
La millora energètica d’edificis i equipaments es pot donar a través de l’arquitectura bioclimàtica amb la integració de mecanismes passius com tendals o para-sòls en finistres més exposades al sòl o la implantació de façanes verdes, per generar així espais més frescos i amb un millor confort climàtic. 
L’acció ha d’anar acompanyada de la realització d’auditories energètiques en edificis existents amb l’objectiu de detectar punts de millora i promoure’n l’aplicació de mesures d’estalvi. També és interessant la promoció d’auditories energètiques en el petit comerç i en la indústria per tal d’implantar bones pràctiques i reduir el seu consum energètic.
Es tracta d’una acció complementaria a les mesures de mitigació proposades.</t>
  </si>
  <si>
    <t>Serveis Tècnics</t>
  </si>
  <si>
    <t>Reducció del consum energètic; reducció de les emissions de CO2; reducció despeses corrents; millora del comfort climàtic</t>
  </si>
  <si>
    <t>Neteja i manteniment d’instal·lacions i sistemes de refrigeració municipals susceptibles a problemes de legionel·losi</t>
  </si>
  <si>
    <t>Cleaning and maintenance of municipal refrigeration facilities and systems susceptible to legionella problems</t>
  </si>
  <si>
    <t>Control del manteniment en les instal•lacions municipals i privades dels sistemes de refrigeració, així com punts d’aigua públics. En cas de ser necessari la rehabilitació i adequació d'aquests, per tal de poder controlar, gestionar i eradicar possibles problemes de salut relacionats.</t>
  </si>
  <si>
    <t>Edificis municipals
Servei de salut pública</t>
  </si>
  <si>
    <t>Es tracta de fomentar els modes de mobilitat pacificats i nets (a peu, bicicleta, transport públic) al municipi, en línia amb les disposicions del PAES i del PMU. Actualment s’està en procés d’elaboració del nou PMU, el qual contempla millores en la regulació de l’accés del vehicle privat al centre urbà, i potenciació de l’ús del transport públic i la bicicleta. Bàsicament es proposa: la jerarquització viària amb l’objectiu de reduir el percentatge de viatges en vehicles en transport privat a motor pel nucli urbà; la segregació de vies; la definició d’espais intermedis, entre les vies jerarquitzades, on s’implanti la reducció de la velocitat i de l’espai útil viari per a vehicles a motor; i la possibilitat de la creació de camins escolars.  
A la vegada, es proposa l’establiment d’incentius als vehicles nets, a través de:
- bonificacions de la taxa de circulació per a tot tipus de vehicles elèctrics i de baixes emissions, 
- la promoció, entre les empreses de transport i de comercialització de productes, dels sistemes de Distribució Urbana de Mercaderies amb Bicicleta (DUMB), i l’establiment de plataformes de microdistribució de mercaderies per minimitzar el trànsit de vehicles pesants motoritzats dins el nucli urbà.
Complementariament, promocionar iniciatives per a un major ús del cotxe elèctric, ja sigui per residents I/O per turistes a través del lloguer per hores de vehicles elèctrics al municipi, o iniciatives semblants.
Promoció del vehicle elèctric mitjançant l'establiment de nous punts de recàrrega elèctrica al municipi, d'ús públic per a tota la ciutadania, així com la substitució de combustibles de la flota municipal (en qualsevol de les possibles tipologies: compra, lísing o rènting). Cal per això, planificar i invertir en infraestructura elèctrica necessària per fer créixer la ciutat davant la potenciació del transport elèctric. Tenir en compte garantir l’ús d’energia verda en aquesta nova infraestructra.
A partir de la xarxa bàsica de mobilitat amb bicicleta, estudiar la viabilitat de donar una solució adequada (segura i eficient) per al progressiu trànsit de bicicletes a tots els carrers de la ciutat, i aprofitar totes les reformes de carrers per incorporar un disseny que faciliti el trànsit de bicicletes. Impulsar un programa de promoció d’ús de la bicicleta a l’escola que contingui: formació en mobilitat amb bicicleta que permeti l’adquisició de les habilitats i coneixements necessaris perquè quan els alumnes arriben a l’ESO puguin i sàpiguen circular de forma segura per la ciutat i tenir autonomia en la gestió de la seva bicicleta; l’organització de Bici-bus per facilitar l’accés amb bicicleta de l’alumnat dels darrers cursos d’Educació Infantil i primers cursos d’Educació Secundària; l’habilitació d’espais d’aparcament segur a tots els centres educatius per possibilitar el desplaçament amb bicicleta.
Promoure l’ús de la bicicleta com a vehicle pels desplaçaments pel nucli urbà dels treballadors municipals.</t>
  </si>
  <si>
    <t>Mobilitat
Serveis Tècnics</t>
  </si>
  <si>
    <t>Empresa Hispano Igualadina</t>
  </si>
  <si>
    <t>Millora de la qualitat de l'aire: millora de la qualitat de vida</t>
  </si>
  <si>
    <t>Pla de Mobilitat Urbana
Pla de Mobilitat Elèctrica</t>
  </si>
  <si>
    <t>Foment i increment de la producció local d’energia</t>
  </si>
  <si>
    <t>Promotion and increase the local energy production</t>
  </si>
  <si>
    <t xml:space="preserve">Continuar desenvolupant iniciatives i projectes municipals que permetin la producció local d’energia, amb la instal·lació de nous punts e biomassa, i plaques fotovoltaiques en edificis i equipaments municipals. 
Definir i aplicar incentius fiscals per a la promoció de l’energia neta orientades a l’autoconsum, per part de ciutadans, empreses i organitzacions de Vilafranca del Pendès.
Implicar a tots els agents relacionats amb la producció, distribució i comercialització d’energia a nivell local en la promoció i implantació d’aquestes iniciatives.
Anàlisi de la informació energètica disponible per poder desenvolupar les accions que es proposen a continuació:
• Realitzar un inventari complet de demanda i consum per tal d’identificar els grans consumidors d’energia. 
• Continuar aplicant incentius a l’aplicació de sistemes d’autogeneració d’energia a partir del foment d’iniciatives per l’autoconsum (tot i les limitacions legals existents actualment), implantant bonificacions als ciutadans que optin per aquestes tecnologies. 
• Buscar fonts de finançament per la producció local d’energia. 
• Difusió dels sistemes de comercialització d’energia a partir de cooperatives de consumidors existents, que garanteixen que l’origen de l’energia prové de fonts renovables, per mitjà d’acords pel subministrament a partir d’aquests serveis dels equipaments municipals. 
• Realitzar campanyes de difusió i pedagogia a la població. </t>
  </si>
  <si>
    <t>Serveis Tècnics
Medi Ambient
EMAVSA</t>
  </si>
  <si>
    <t>Reducció dels consums energètics
Reducció de les emissions de CO2</t>
  </si>
  <si>
    <t>Ordenança municipal sobre la incorporació de sistemes de captació d’energia solar per a usos tèrmics en les edificacions de Vilafranca del Penedès
Pla d’accions del projecte CLINOMICS</t>
  </si>
  <si>
    <t>Millora de l'eficiència del reg urbà</t>
  </si>
  <si>
    <t>Improved the efficiency of urban irrigation</t>
  </si>
  <si>
    <t xml:space="preserve">Els canvis en les condicions climàtiques (temperatura, pluviometria) comportaran canvis en les necessitats de reg de les zones verdes urbanes. Un sistema de reg adequat a les noves necessitats climàtiques té com a objectiu optimitzar el sistema de reg i minimitzar el consum energètic municipal. A més, ajuda a mantenir la vegetació en bon estat, generant alhora un estalvi d’aigua associat. 
A l’hora d’escollir el sistema de reg cal tenir en compte les característiques del terreny (extensió, les espècies plantades, tipologia de sòl, etc.) i aplicar el sistema més eficient per a cada cas, com ara: reg manual, reg per aspersió (de baix consum) o per degoteig. Seguint aquesta línia, es proposa estudiar les necessitats de reg per a cada parc i jardí de la ciutat i adoptar-ne sistemes de reg que s’adeqüin a la nova situació climàtica i que maximitzin l’eficiència en l’ús de l’aigua. 
Per altre banda, cal la implementació d’un sistema de control, el qual permet controlar informàticament el reg a partir de les necessitats hídriques específiques de cada moment en funció de les condicions meteorològiques (regula la quantitat i la freqüència del reg). Cal recalcar la importància de disposar d’un programa de manteniment per minimitzar les fuites. 
Les bones pràctiques en el reg també són molt importants:
• Regar al capvespre o a primera hora del matí per reduir les pèrdues per evaporació (sobretot a l’estiu)
• Seleccionar varietats de plantes autòctones, que són les més adaptades a les característiques climàtiques i edàfiques de la zona. </t>
  </si>
  <si>
    <t>Serveis Urbans i Mobilitat
Urbanisme
EMAVSA</t>
  </si>
  <si>
    <t>Ajuntament
EMAVSA</t>
  </si>
  <si>
    <t>Sequeres/disminució recurs hídric</t>
  </si>
  <si>
    <t>Reducció del consum d'aigua municipal; reducció despeses corrents; millora de la gestió del verd urbà</t>
  </si>
  <si>
    <t>Manteniment i actuacions de millora del clavegueram i serveis urbans relacionats amb l’aigua</t>
  </si>
  <si>
    <t xml:space="preserve">Davant els possibles impactes per inundació, establir un programa i pressupost anual d’actuació per dimensionar, fer funcionar i mantenir la xarxa municipal de clavegueram en condicions òptimes, sense que aquesta es vegi sobrepassada en èpoques de fortes pluges.
Abans es considera necessari realitzar un estudi específic per tal de valorar i quantificar les possibles problemàtiques derivades de la impossibilitat de drenatge de les aigües pluvials i les àrees municipals que presentin major afectacions.
Caldrà implementar mesures per reduir el cabal d’entrada a la xarxa de clavegueram, especialment en les èpoques de major pluja i augmentar la xarxa separativa i implementació dels sistemes urbans de drenatges sostenible. La neteja i el manteniment de la infraestructura de clavegueram i serveis urbans relacionats amb l’aigua, sobretot dels sifons (en mal estat per sequera i antiguitat) ha de permetre el manteniment de la xarxa municipal en cas de fortes tempestes i inundacions. També en el cas de la neteja i control dels col•lectors de les rieres. La creació i disposició d’infraestructures d’emmagatzematge d’aigua facilita el drenatge en episodis d’avingudes d’aigua, podent ser posteriorment utilitzades per al reg. 
Així mateix, caldrà fer una reposició de la xarxa en aquells trams que presenti força antiguitat. </t>
  </si>
  <si>
    <t>Serveis Tècnics
EMAVSA</t>
  </si>
  <si>
    <t xml:space="preserve">Millora de la prevenció de problemes relacionats; infraestructures de sanejament amb millor funcionament </t>
  </si>
  <si>
    <t>Creació de nous punts d’aigua i fonts públiques per ampliar els sistemes d’hidratació i refrigeració dels espais públics</t>
  </si>
  <si>
    <t>Hydration systems and cooling outdoor public space</t>
  </si>
  <si>
    <t>Amb l’increment dels episodis de calor extrema, cal garantir un bon sistema d'hidratació públic mantenint en bon funcionament les fonts públiques (pel consum), i ajudar a millorar el confort climàtic mitjançant la implementació de sistemes de refrigeració de l'espai públic exterior amb la creació de nous punts de jocs d'aigua als parcs o la nebulització.
Prèviament, caldrà una avaluació de la disponibilitat de recursos hídrics al municipi pel desenvoluopament dels nous punts d’aigua.  
Aquesta mesura caldrà que vagi acompanyada d’accions de control i prevenció de legionel•losi.</t>
  </si>
  <si>
    <t>Serveis Urbans i Mobilitat
Urbanisme
Medi Ambient
EMAVSA</t>
  </si>
  <si>
    <t>Millora de la qualitat urbana; millora de la qualitat de vida de la població</t>
  </si>
  <si>
    <t xml:space="preserve">Pla d’Ordenació Urbanística Municipal </t>
  </si>
  <si>
    <t xml:space="preserve">Aprofitament de recursos hídrics alternatius per a usos municipals  amb l'implementació de sistemes de retenció d'aigües en edificis públics o privats (recuperació d’aigües grises, aprofitament d’aigües de pluja) </t>
  </si>
  <si>
    <t>Take advantage of alternative water resources for municipal uses</t>
  </si>
  <si>
    <t>Es proposa la cerca i aplicació de mesures per l’aprofitament de nous recursos hídrics alternatius per a usos municipals (aigua regenerada per a reg, neteja viària, naturalització d’ambients aquàtics, etc.).
Adaptar i adequar els edificis municipals amb elements passius i actius en relació a la implementació de sistemes per la recollida d’aigües pluvials o aprofitament d’aigües grises.</t>
  </si>
  <si>
    <t>Sequera/Disminució recurs</t>
  </si>
  <si>
    <t>Reducció del consum d'aigua; reducció despeses corrents; garantia d'abastament</t>
  </si>
  <si>
    <t>Pla d’accions del CLINOMICS</t>
  </si>
  <si>
    <t xml:space="preserve">Adaptació del servei de recollida de residus i neteja viària al marc canviant del canvi climàtic </t>
  </si>
  <si>
    <t>Pel bon funcionament i manteniment del sistema de recollida de residus municipals, es proposar desenvolupar un sistema de neteja de contenidors de la via pública més freqüent, així com la recollida de la fracció orgànica, vidre i envasos. 
En el marc del contracte en licitació es proposen un seguit de mesures tecnològiques per optimitzar el servei: buscar alternatives eficaces per optimitzar i millorar la qualitat del servei, com la incorporació de sistemes de monitoreig de la recollida i tractament d'escombraries, la utilització de contenidors intel•ligents i el seguiment de les flotes; i l'adopció de les clàusules ambientals de l'Ajuntament en els vehicles utilitzats, amb l'objectiu d'incrementar l'estalvi econòmic i de consum de combustibles i minimitzar els impactes sobre la qualitat de l’aire i la salut de la ciutadania. 
Algunes de les accions que es poden desenvolupar són: 
• Incrementar l'actual freqüència de recollida de les fraccions orgànic, vidre i envasos, i l'horari de pas, per evitar l’acumulació d’escombraries en franges horàries de molta calor amb l’aparició de males olors i/o plagues.
• Incrementar l'actual freqüència de neteja de contenidors de la via pública.
• Continuar amb l'ús d'aigua de pou o regenerada en el funcionament de les escombradores de la via pública per evitar l'aixecament de pols i l'emissió de partícules sòlides. 
• Instal•lar una segona minideixalleria mòbil per a la recollida de residus municipals per als quals no hi ha contenidors específics al carrer (olis per reciclar, equips elèctrics i electrònics, etc.) a llocs estratègics de la ciutat.
• Estudiar la viabilitat d’implantar la recollida porta a porta en determinades zones de la ciutat per incrementar el percentatge de reciclatge.
• Llençar campanyes informatives específiques per millorar els hàbits dels usuaris, orientada a reduir la generació de residus.
És interessant que les actuacions s’incorporin als plecs de condicions dels nous contractes de recollida de residus urbans.
Per altre banda, cal un sistema eficaç de manteniment dels carrers nets i desenvolupar campanyes per fomentar la reducció de la generació de residus i la neteja de la via pública.</t>
  </si>
  <si>
    <t>Serveis Urbans i Mobilitat</t>
  </si>
  <si>
    <t>Mancomunitat Penedès Garraf</t>
  </si>
  <si>
    <t>Millora de la qualitat urbana; reducció de les despeses associades a la gestió; millora de la seguretat de la població</t>
  </si>
  <si>
    <t>Impuls a la confortabilitat dels carrers i espais oberts amb la incorporació de pèrgoles o tendals, i creació d’espais arbrats</t>
  </si>
  <si>
    <t>Boost the comfort of the streets and open spaces with the addition of pergolas or awnings, and creation of wooded areas</t>
  </si>
  <si>
    <t xml:space="preserve">La incorporació de mesures d’adaptació al canvi climàtic en la via pública i espais oberts milloren el confort tèrmic dels carrers, reduint l’efecte illa de calor, i per això, cal: 
• Definir eixos arbrats i crear ombres artificials (parades d’autobús cobertes, zones de descans amb sostre als parcs, carrers pels vianants i comercials amb pèrgoles o tendals que generin ombres, etc.)
• Introduir criteris arquitectònics pels edificis que permetin generar obres al carrer (porxos, pèrgoles...).
En les noves urbanitzacions caldrà preveure espais estratègics per a la plantació d’arbrat i la progressiva vegetalització dels espais públics, impulsant dissenys constructius verds en les cobertes dels edificis, i la creació o manteniment de nous jardins i horts urbans. Per desenvolupar aquesta acció caldrà prèviament identificar les zones amb més potencial per tal de valoritzar el verd com a element de millora del confort dels carrers i espais públics, i buscar l’aplicabilitat en aquells espais més adients, per facilitats d’implementació o per la intensificació de les conseqüències positives sobre els grups de població (ex. espais amb major afluència de població gran). </t>
  </si>
  <si>
    <t>Serveis Tècnics
Parcs i Jardins</t>
  </si>
  <si>
    <t>Promoure una major permeabilització del sòl i afavorir la infiltració</t>
  </si>
  <si>
    <t>Es proposa integrar criteris per limitar les superfícies dures, introduir paviments més permeables, i crear canalitzacions vegetals a les obres i projectes de millora urbana i de l’espai públic. És important establir requisits/criteris per a la seva construcció, sobretot en futurs sectors a desenvolupar.</t>
  </si>
  <si>
    <t xml:space="preserve">Millora de la prevenció; menors despeses per fer front a impactes </t>
  </si>
  <si>
    <t xml:space="preserve">Mig </t>
  </si>
  <si>
    <t>Support and advice to farmers to adapt productions to adverse climatic conditions</t>
  </si>
  <si>
    <t>L’adaptació al canvi climàtic del sector agrari requerirà, entre altres mesures, la formació dels agricultors i ramaders per adaptar la producció a les noves condicions climàtiques. 
Es podrien organitzar jornades informatives i d’activitats adreçades als agricultors enfocant-los a l’adaptació dels cultius i de les pràctiques agràries al canvi climàtic, com per exemple l’adaptació de les necessitats de reg i adob, els cultius i varietats millor adaptades a les condicions climàtiques, noves tecnologies disponibles, etc.</t>
  </si>
  <si>
    <t>Medi Ambient
Consell Comarcal
INCAVI</t>
  </si>
  <si>
    <t>Pla d’accions del projecte Clinomics</t>
  </si>
  <si>
    <t>Minimitzar els al•lergògens per mitjà de la selecció de la vegetació en espais públics</t>
  </si>
  <si>
    <t>Minimize allergens through the selection of vegetation in public spaces</t>
  </si>
  <si>
    <t>Per tal de millorar la qualitat de l’aire, es proposa la potenciació dels embornals de CO² a les zones agrícoles i forestals del municipi, promocionant conreus i sòls capaços d’extreure i emmagatzemar CO² de l’atmosfera. És tracta de compensar les emissions provocades de l'activitat municipal mitjançant la reducció de les emissions de CO2 de l’atmosfera. 
S’hauran d’identificar les zones de la ciutat on es registra una major concentració de contaminants, especialment al voltant de les principals vies de comunicació, i si és el cas la disposició dels embornals corresponents.
Per altre banda, cal la introducció de la vegetació menys susceptible a generar al·lèrgies, i si és necessari substituir la vegetació existent més problemàtica. Alhora de seleccionar la vegetació menys al·lergògena, cal també contemplar que sigui espècies autòctones, per tal d’adaptar-se bé al clima i no generar una despesa major de recursos.</t>
  </si>
  <si>
    <t>Parcs i Jardins</t>
  </si>
  <si>
    <t>Millora de la salut de les persones amb problemes d'alèrgia
Menor vulnerabilitat del verd urbà</t>
  </si>
  <si>
    <t xml:space="preserve">6.000 (en concept d'un catàleg de verd urbà) </t>
  </si>
  <si>
    <t>Pla Director dels Espais Verds a Vilafranca del Penedès</t>
  </si>
  <si>
    <t>Manteniment de l'arbrat municipal i de les zones forestals i agrícoles</t>
  </si>
  <si>
    <t>Manteniment municipal de zones forestals i agrícoles i les pistes per l'accés dels vehicles d'emergència al medi rural en d'emergències. Manteniment de l'arbrat per plagues, branques que poden caure....
Manteniment de la massa forestal i agrícola del municipi ja sigui a través de mitjans propis, plans d’ocupació o a partir de col·laboració públicprivada.</t>
  </si>
  <si>
    <t>Parcs i Jardins
Medi Ambient</t>
  </si>
  <si>
    <t>10000€/any</t>
  </si>
  <si>
    <t>Establiment d’un sistema d’avís a la població amb informació epidemiològica i al•lergògens</t>
  </si>
  <si>
    <t xml:space="preserve">Cal informar a la població sobre els riscos per a la salut derivats de l’increment dels nivells de pol·len per l’efecte de dispersió, sobretot entre aquelles persones amb problemes d’al•lèrgies (rinitis i asma), a través del manteniment d'una bona coordinació amb els serveis territorials de salut i amb la xarxa de vigilància epidemiològica de la Generalitat, i garantir els canals d’informació i alertes cap a la població, de forma àgil i eficient.
Es proposa que el sistema d’avís utilitzat sigui diversificat (cartells, xarxes socials, mitjançant els centres sanitàris,...), per poder arribar a totes les franges d’edat de la població. </t>
  </si>
  <si>
    <t>Comunicació
Protecció civil
Medi Ambient</t>
  </si>
  <si>
    <t xml:space="preserve">
Millora de la salut de la població local</t>
  </si>
  <si>
    <t>Establiment de protocols d’actuació i creació de sistemes d’alerta contra episodis de risc</t>
  </si>
  <si>
    <t>Establishment of action protocols and creation of warning systems against atmospheric pollution episodes</t>
  </si>
  <si>
    <t>Desenvolupar els protocols d’actuació en cas de la detecció d’episodis de risc, i designar, alhora, quins són els responsables per dur a terme les actuacions de vigilància i control i establiment de mecanismes per a la comunicació a la població.
Per assegurar un bon sistema d’informació al a població davant de qualsevol episodi de reisc, s’ha de garantir una bona coordinació amb els serveis territorials de salut i amb la xarxa de vigilància epidemiològica de la Generalitat, i garantir els canals d’informació i alertes cap a la població, de forma àgil i eficient.</t>
  </si>
  <si>
    <t>Comunicació
Protecció civil</t>
  </si>
  <si>
    <t>Anàlisi de l’evolució de la resposta sanitària en l’àmbit local</t>
  </si>
  <si>
    <t>Analysis of the evolution of the health response at the local level</t>
  </si>
  <si>
    <t xml:space="preserve">Elaborar un sistema d’avaluació permanent per analitzar la resposta sanitària en l’àmbit local davant de situacions de risc; com períodes de fortes al•lèrgies, períodes de fortes onades de calor/fred, aparició de noves malalties o de legionel·losi,...
En aquesta avaluació cal que l’ajuntament vagi en concordança amb entitats ultra municipals com el Consell Comarcal, la Diputació de Barcelona, la Generalitat, per tal de poder fer front a possibles necessitats. </t>
  </si>
  <si>
    <t>Serveis Urbans i Mobilitat
Protecció civil
Medi Ambient</t>
  </si>
  <si>
    <t>Vigilància i establiment de mesures preventives sobre plagues i espècies invasores (vegetals i animals)</t>
  </si>
  <si>
    <t>Watch over and establish preventive measures on pests and invasive species</t>
  </si>
  <si>
    <t>Realitzar un control i seguiment de les plagues identificades, augmentant el nombre i freqüència de les campanyes de vigilància i control de les malalties transmeses per vectors.
Per això, és necessari dur a terme les següents actuacions:
• Disposar d’un calendari d’afectació de les diferents plagues identificades al municipi. 
• Establir els mecanismes de coordinació amb la xarxa sanitària i altres administracions competents d’àmbit supramunicipal. 
• Establir els canals de comunicació efectius per difondre els riscos que se’n puguin derivar de la identificació de noves plagues i les mesures preventives que s’estableixen. 
A banda caldrà adoptar, prèviament, els protocols d’actuació en cas de detecció d’una nova plaga, i posterior procés de seguiment. El protocol d’actuació ha de partir d’un anàlisi ecosistèmica de la ciutat, detallant els punts crítics que han de ser freqüentment controlats. Designar, alhora, quins són els responsables per dur a terme les actuacions de vigilància i control i establir els mecanismes per la comunicació a la població i a les activitats.</t>
  </si>
  <si>
    <t>Parcs i Jardins
Servei de salut pública</t>
  </si>
  <si>
    <t>Millora de la qualitat de vida; menor vulnerabilitat del verd urbà; augment de la biodiversitat</t>
  </si>
  <si>
    <t>Pla Director dels Espais Verds a Vilafranca del Penedès
Llibre d'Arbres de Vilafranca</t>
  </si>
  <si>
    <t>Realització de sessions de formació interna per als tècnics municipals en relació a l’aplicació i monitoratge de les mesures proposades en el PAESC</t>
  </si>
  <si>
    <t>Internal training sessions for municipal technicians in relation to the application and monitoring of the measures proposed in the PAESC</t>
  </si>
  <si>
    <t xml:space="preserve">En l’execució del Pla d’Adaptació és important la implicació dels tècnics involucrats en el desenvolupament, posada en marxa i seguiment de les mesures proposades. És necessari que el personal de l’Ajuntament conegui les seves responsabilitats i disposin de les eines adequades per tal que les actuacions es duguin a terme de manera eficient i orientades a la consecució dels objectius previstos. Al mateix temps se’ls ha de capacitar per dur a terme el monitoratge corresponent. 
És important, alhora, dur a terme un procés de participació que impliqui cada àrea de l’Ajuntament en responsabilitats en el desenvolupament del Pla des de la fase inicial i en les posteriors fases de redacció del Pla i conseqüentment en el seguiment del mateix, per la millora de l’aplicabilitat de les mesures i el seu posterior seguiment.
En el marc del projecte CLINOMICS, es proposa ampliar la formació a tots els sectors implicats. </t>
  </si>
  <si>
    <t>Protecció Civil
Medi Ambient</t>
  </si>
  <si>
    <t>Consciènciació envers el canvi climàtic</t>
  </si>
  <si>
    <t>15.000€/any</t>
  </si>
  <si>
    <t>Pla d’accions del projecte Clinomics – altres sectors</t>
  </si>
  <si>
    <t>Foment de l’educació ambiental entre la ciutadania</t>
  </si>
  <si>
    <t>Promotion of environmental education among citizens</t>
  </si>
  <si>
    <t>Fer campanyes informatives, xerrades o tallers per tal de fer conèixer a tota la població, consells i protocols que afavoreixin la reducció dels consums d’aigua potable i consums energètics, i per una menor generació de residus. 
Continuar oferint activitats educatives als centres educatius de primària i secundària activitats d’estalvi d’aigua, d’estalvi d’energia, de medi natural,...
També es pot treballar amb la comunitat educativa la mitigació al canvi climàtic, donant suport tècnic i material a iniciatives plantejades des dels centres escolars que afavoreixin la implementació i execució d’accions de mitigació en l’àmbit de l’escola.</t>
  </si>
  <si>
    <t>Protecció Civil
Medi Ambient
Ensenyament</t>
  </si>
  <si>
    <t>Centres educatius de Vilafranca del Penedès</t>
  </si>
  <si>
    <t>Millora de la conscienciació envers el canvi climàtic; millora de la qualitat de vida</t>
  </si>
  <si>
    <t>Instal·lació i distribució de mecanismes d'estalvi d'aigua.</t>
  </si>
  <si>
    <t>Water saving devices installation in public and private buildings.</t>
  </si>
  <si>
    <t>Disminució de les despeses de consum d'aigua</t>
  </si>
  <si>
    <t>Disminució dels consums d'aigua per persona.</t>
  </si>
  <si>
    <t>Water consumption per person decrease.</t>
  </si>
  <si>
    <t>Pla Director d'Abastament d'Aigua Potable</t>
  </si>
  <si>
    <t>Instal·lació de comptadors de consum d'aigua en els equipaments municipals.</t>
  </si>
  <si>
    <t>Installation of water meters in public buildings.</t>
  </si>
  <si>
    <t>Control i gestió dels consums d'aigua, facilitat en la identificació de fuites i ineficiències.</t>
  </si>
  <si>
    <t>Utilització d'asfalts i paviments permeables en les noves obres d'urbanització i remodelació dels espais existents.</t>
  </si>
  <si>
    <t>Use of permeable asphalt in new developments and retrofitting of existing ones.</t>
  </si>
  <si>
    <t>Prevenció d'inundacions i millora de la seva gestió.</t>
  </si>
  <si>
    <t>Mitjà</t>
  </si>
  <si>
    <t>Promoció de la xerojardineria tant en els parcs i jardins municipals com en els privats.</t>
  </si>
  <si>
    <t>Use of xeriscaping techniques in public parks and gardens</t>
  </si>
  <si>
    <t>Implementació de sistemes de clavegueram separatiu a mesura que la xarxa de clavegueram es vagi renovant.</t>
  </si>
  <si>
    <t>Implementation of separate sewerage systems for runoff and sewage waters</t>
  </si>
  <si>
    <t>Minimització dels costos de tractament de les aigües residuals i aprofitament d'aigües de pluja per mantenir els cabals de les rieres.</t>
  </si>
  <si>
    <t>Disminució de sobreeiximents de la xarxa de clavegueram</t>
  </si>
  <si>
    <t>Reutilització de l'aigua sobrant de les piscines públiques i elaboració d'un protocol d'ompliment en anys de sequera.</t>
  </si>
  <si>
    <t>Implementation of a system for reusing the excess water in the public swimming pool and creation of a drought protocol</t>
  </si>
  <si>
    <t>Redacció d'una ordenança d'Aigua i Energia.</t>
  </si>
  <si>
    <t>Creation of a Water and Energy ordinance</t>
  </si>
  <si>
    <t>Reduccció de les fuites en les xarxes d'abastament d'aigua i clavegueram</t>
  </si>
  <si>
    <t>Minimisation of water leakage in the water supply and sewage systems</t>
  </si>
  <si>
    <t>Reducció dels consums d'aigua i prevenció de la contaminació d'aigües</t>
  </si>
  <si>
    <t>Formació al personal de l'Ajuntament envers el Canvi Climàtic, la seva mitigació i adaptació i els continguts del PAESC.</t>
  </si>
  <si>
    <t>Training for public workers about Climate Change and this Plan</t>
  </si>
  <si>
    <t>Campanyes per donar a conèixer el canvi climàtic i les accions previstes en el PAESC.</t>
  </si>
  <si>
    <t>Developing campaigns to promote this Plan's actions and further expand Climate Change knowledge within the general population</t>
  </si>
  <si>
    <t>Elaborar un protocol de compra verda sostenible en l'Ajuntament i equipaments municipals.</t>
  </si>
  <si>
    <t>Establishment of a green purchasing protocol</t>
  </si>
  <si>
    <t>Redacció d'una Ordenança de construcció sostenible.</t>
  </si>
  <si>
    <t>Sustainable building local reglament/ordinance.</t>
  </si>
  <si>
    <t>Disminució de la demanda energètica per climatització.</t>
  </si>
  <si>
    <t>Aprofitament de l'aigua de pluja per reg i aigües grises en edificis públics.</t>
  </si>
  <si>
    <t>Rainwater use in public buildings and public parks watering.</t>
  </si>
  <si>
    <t>Promoció i divulgació de mètodes d'estalvi de consum d'aigua.</t>
  </si>
  <si>
    <t>Telegestió dels consums energètics dels equipaments.</t>
  </si>
  <si>
    <t>Installation of a remote energy management system in public buildings</t>
  </si>
  <si>
    <t>Instal·lació de plaques solars fotovoltaiques als edificis municipals, especialment per a autoconsum.</t>
  </si>
  <si>
    <t>Renewable energy production installation in public buildings for self suply.</t>
  </si>
  <si>
    <t>Ajuntament, IDEA</t>
  </si>
  <si>
    <t>Autosuficiència, reducció de les despeses energètiques</t>
  </si>
  <si>
    <t>Fomentar acords de custòdia del territori.</t>
  </si>
  <si>
    <t>Promotion of land stewardship agreements</t>
  </si>
  <si>
    <t>Inclusió en el POUM de mesures de construcció sostenible i/o bioconstrucció.</t>
  </si>
  <si>
    <t>Including sustainable construction techniques and measures in the future Local Plan</t>
  </si>
  <si>
    <t>Inclusió en el POUM de condicionants per promoure la instal·lació de fonts d'energia renovable individual o col·lectius en nous sectors residencials.</t>
  </si>
  <si>
    <t>Inclusion in the Local Plan of measures promoting the installation of solar thermal and photovoltaic panels in residential buildings</t>
  </si>
  <si>
    <t>Increment de la potència instal·lada de generació elèctrica renovable</t>
  </si>
  <si>
    <t>Establir un protocol d'actuació i comunicació envers al·lèrgens i ozó troposfèric.</t>
  </si>
  <si>
    <t>Creation of a ozone and allergen comunication protocol</t>
  </si>
  <si>
    <t>Ajuntament, DIBA</t>
  </si>
  <si>
    <t>Prevenció de problemes de salut i respiratoris en èrsones vulnerables</t>
  </si>
  <si>
    <t>Telegestió de la xarxa d'aigua potable</t>
  </si>
  <si>
    <t>Implementation of a water supply remote management system</t>
  </si>
  <si>
    <t>Promoció de sistemes de producció agrícola ecològics i sense aplicació de reg.</t>
  </si>
  <si>
    <t>Promotion of bio and ecological agricultural production techniques including minimisation of water use</t>
  </si>
  <si>
    <t>Ajuntament, IRTA, centres de recerca</t>
  </si>
  <si>
    <t>Manteniment dels murs de pedra seca per aprofitar el seu paper biològic</t>
  </si>
  <si>
    <t>Maintenance of dry stone constructions</t>
  </si>
  <si>
    <t>Realitzar un estudi de detall de la inundabilitat dels torrents que travessen el municipi, incloent els ponts i creuaments  de les carreteres</t>
  </si>
  <si>
    <t>Conduction of a detailed inundability study of the local torrents, specially in urban areas and road crossings</t>
  </si>
  <si>
    <t>Minimització dels riscs d'inundabilitat en zones urbanes i efectes sobre carreteres i ponts</t>
  </si>
  <si>
    <t>Establir un protocol d'actuació envers les persones vulnerables al calor i el fred.</t>
  </si>
  <si>
    <t>Creation of a vulnerable people to heat and cold actuation protocol</t>
  </si>
  <si>
    <t>Ajuntament, ICS, Consell Comarcal</t>
  </si>
  <si>
    <t>Ajuntament, DIBA, ICS</t>
  </si>
  <si>
    <t>Establiment d'espais públics amb climatització o les piscines municipals per acollir persones vulnerables en episodis d'onada de calor.</t>
  </si>
  <si>
    <t>Opening public spaces with climatization or the public swimming pool to vulnerable population during heat waves</t>
  </si>
  <si>
    <t xml:space="preserve">Promoció de canvis en les espècies i varietats agrícoles conreades, especialment de vinya. </t>
  </si>
  <si>
    <t>Change in crops species and varieties.</t>
  </si>
  <si>
    <t>IRTA, associacions de pagesos, cooperatives agrícoles</t>
  </si>
  <si>
    <t>Incentivació de la redacció i ús dels Instruments de Gestió Forestal.</t>
  </si>
  <si>
    <t>Promotion of sustainable forestry management plans.</t>
  </si>
  <si>
    <t>Ajuntament, ADFs, Associacions de pagesos i cooperatives agrícoles</t>
  </si>
  <si>
    <t>Plans de gestió forestals</t>
  </si>
  <si>
    <t>Gestió ramadera integrada en la gestió forestal i prevenció d'incendis de les zones boscoses del nord del municipi</t>
  </si>
  <si>
    <t>Inclusion of stock integrated management in forest management and forest fire prevention</t>
  </si>
  <si>
    <t>Aprofitament econòmic dels boscos locals i de les restes d'agricultura (vinya) per biomassa.</t>
  </si>
  <si>
    <t>Promotion of forest and agricultural management to produce biomass</t>
  </si>
  <si>
    <t>Ajuntament, ADFs, Associacions de pagesos i cooperatives agrícoles i propietaris forestals</t>
  </si>
  <si>
    <t>Reforestació de les zones afectades pels incendis.</t>
  </si>
  <si>
    <t>Promotion of reforestation of areas burned in forest fires</t>
  </si>
  <si>
    <t>Ajuntament, Altres</t>
  </si>
  <si>
    <t>Propietaris forestals, ADFs</t>
  </si>
  <si>
    <t>Avaluació continuada de la vulnerabilitat del municipi al canvi climàtic</t>
  </si>
  <si>
    <t>Climate change vulnerability assessment</t>
  </si>
  <si>
    <t>Castelledefels es proposa que de forma periòdica (i vinculat a la Comissió de seguiment del programa d'adaptació) s'actualitzi la vulnerabilitat d'aquest territori al canvi climàtic tenint en compte els aspectes territorial (inundabilitat, erosió...), socials (manca d'aigua), sanitaris (episodis tèrmics extrems), econòmics (canvis en l'activitat a causa de la seuqera o per modificacions en el turisme), o naturals (pèrdua de biodiversitat), Així mateix, en cas que es detectin nous aspectes o un incrent de la vulnerabiltat en algun d'ells, s'incorporarn les mesures corresponents per continuar garantint l'adaptació del municipi als efectes del canvi climàtic.</t>
  </si>
  <si>
    <t>Participar activament en els mecanismes d'intercanvi d'informació</t>
  </si>
  <si>
    <t>Promotion of the exchange information mechanisms</t>
  </si>
  <si>
    <t>Tal i com preveu el Llibre Blanc d'adaptació al canvi climàtic publicat per la UE resulta imprescindible crear canals i mecanismes d'intercanvi c'informació que constitueixin un instrument informàtic i base de ddes sobre els impactes que produeix el canvi climàtic sobre el territori. Aquesta actuació proposa la participació activa del municiip en els futurs canals de comunicació. Així, l'Ajuntament serà l'encarregat de transmetre i sensibilitzar tant al conjunt de la població com als principals agents implicats dels efectes del canvi climatic. Es roposa incloure informaicó relativa al canvi climàtic als diferents cans d'informació municipals. Finalment, també incentivarà la participació en programes d'avaluació supramunicipal (Institut de Ciències del Mar...)</t>
  </si>
  <si>
    <t>Rehabilitar les àrres urbanes consolidades d'habitatges construïts</t>
  </si>
  <si>
    <t>Rehabilitate urban areas</t>
  </si>
  <si>
    <t>Actualment Castelldefels n compta pràcticamen amb sòl urbanitzable. No obstant això, encara existeix un cert potencial de creixement dins de la ciutat (Pla local de l'habitatge de Castelldefels defineix que el potencial de creixement és de 449 habitatges en solars sotsconstruïts i 293 habitatges en solars sense edificar). Per tant, la imllora de la ciutat consolidada  passa per actuacions de rehabilitació urbana (similar a l'actuació que s'està portat a terme al barri de Vista Alegre). Aquestes actuacions permeten milorar les instal·acions, la qualitat de l'espai públic i incorporar actuacions de millora de l'eficiència energètica i permeabilitat. Per tant, tot i essent conscients del poc marge de maniobra que té aquesta actuació a Castelldefels, les actuacions de rehabilitació i reforma urbana esdevenen un instrument de millora de la qualitat de l'espai públic en els sectors urbans consolidats.</t>
  </si>
  <si>
    <t>Elaborar i aprovar una ordenança d'urbanització i construcció sostenible</t>
  </si>
  <si>
    <t>Develop and approve a sustainable urbanization ordinance</t>
  </si>
  <si>
    <t>Es planteja elaborar i aprovar una ordenança d'urbanització i construcció sostenible. Aquesta haurà de fixar els requisits complementaris al marc normatiu existent a Catalunya, en relació a cirteris bioclimàtic i d'eficiència energètica en les noves construccions, així com l'ús i les instal·lacions d'energies renovables, reducció en l'ús de recursos i la producció de residus, i un augment de la proporció de materials reciclats. Els principals aspectes a regular seran: a) mesures bioclimàtiques i aprofitament de les energies renovables; b) selecció de materials de construcció (valorar el cost energètic, ambiental, impacte...). A la vegada s'inclouran altres aspectes relacionats amb la urbanització, per exemple els criteris que actualment es defineixen a les normes per a la correcta construcció d'espais verds i plantació d'arbrat a la via pública; així com criteris i determinacions amb l'eficiència de l'enllumenat públic, a l'ús eficient de l'aigua, jardineria de baix consum.</t>
  </si>
  <si>
    <t>Incorporar l'efecte de l'illa en el planejament</t>
  </si>
  <si>
    <t>Incorporate the urban heat island effect in the urban planning</t>
  </si>
  <si>
    <t>En el disseny i la urbanització dels sectors de creixement o especialment de reforma urbana, resulta necesari aplicar mesures que minimitxzin l'efecte illa de caor en l'entorn urbà. Tenint en compte les característiques climatològiques de Castelldefels cal prioritzar alguns criteris bàsics com són: 1. ús de colors clars en el disseny dels elements urbans. 2. ús de paviments amb un índex de reflexió solar importants (superior a 30). 3. ús de sistems de pavimentació de retícula oberta i 4. fixar un percentatge ombrejat pel ver durbà. En el cas de Castelleefels resulta més important la incorporaicó d'aquests criteris en les tasques de matneniment i renovació relacionades amb la gstió municpal, sobretot pel que fa als aspectes relacionats amb la jardineria i manteniment, i renovació / reurbanització de l'espai públic. Tenint en compte les caracterísques del municipi resulta recomanable la priorització d'aquesta mesura en les zones de municipi amb unamajor densitat edificatòria.</t>
  </si>
  <si>
    <t>Implantar mesures per reudir l'efecte illa de calor</t>
  </si>
  <si>
    <t>Measures to reduce the urban heat effect</t>
  </si>
  <si>
    <t>La morfologia urbana de la ciutat fa que l'efecte illa de calor sigui inferior al d'altres ciutats amb una població similar ubicades a la primera corona metropolitana de Barcelona. Es proposa incorporar criteris en l'espai públic per adaptació a les onades de calor, com: - determinar la necessitat de plantar arbres en llocs calorosos del centre urbà (parcs i places) i incremetnar la presència d'arbrat viari, - instal·lar tendals i marquesines en l'espai públic per reduir la radiació solar, - instal·lar fonts a la via pública, - utilització de materials amb un elevat albedo, - adequar refugis frescos i garantir la capacitat de refrigeració de les instal·alcions municipals, - informar als diferents establiments de serveis i restauració de les diferents opcions de refrigeració, - valorar la necessitat del canvi d'horaris d'esdeeniments i activitats turístiques, recreatives i esportives per evitar els moments de més calor.</t>
  </si>
  <si>
    <t>Elaborar i aprovar un pla el verd urbà de Castelldefels</t>
  </si>
  <si>
    <t>Elaborate and approve Green Space Plan</t>
  </si>
  <si>
    <t>Es proposa elaborar el Pla de Verd Urbà, que incorpori mesures relacionades amb l'adaptació al canvi climàtic (referència Pla del verd i biodiversitat de Barcelona)</t>
  </si>
  <si>
    <t>Minimitzar el risc d'incendi</t>
  </si>
  <si>
    <t>Minimize the fire risk</t>
  </si>
  <si>
    <t>Mantenir i intensificar el servei de protecció civil municipal, en sinèrgia amb el servei del Parc del Garraf (manteniment de la franja de proteccó, neteja del sotabosc dels solars amb massa forestal, manteniment dels tallaforcs, campanyes de conscienciació  a la població...)</t>
  </si>
  <si>
    <t>Ajuntament, Diputació de Barcelona i Generalitat de Catalunya</t>
  </si>
  <si>
    <t>Disposar d'un sistema d'informació que indiqui els dies de risc per a la salut</t>
  </si>
  <si>
    <t>Create an information system that indicates the days of risk to health</t>
  </si>
  <si>
    <t xml:space="preserve">Un dels efectes indirectes del canvi climàtic en la salut és la possible evolució de la radiació ultraviolada (UV). Tenint en compte la possible relació entre l'exposició i la salut de les persones es proposa incrementar les accions de formació i sensibilització. </t>
  </si>
  <si>
    <t>Servei Català de Salut</t>
  </si>
  <si>
    <t>Registre del nombre de casos atesos en els centres de salut del municipi associats als efectes del canvi climàtic</t>
  </si>
  <si>
    <t>Register the number of cases attended at the health centers of the municipality associated to the effects of climate change</t>
  </si>
  <si>
    <t>Es proposa que els dos centres de salut existents a la ciutat implantin un protocol en el qual es registrin totes aquelles mesures que recullin els principals casos atesos per cops de calor o altres problemes relacionats amb el canvi climàtic. En una segona fase, i en funció de com evolucionin els resultats es pot plantejar mesures de sensibilització tant al conjunt de la població (residents i també als turistes) com als principals col·lectius de risc (gent gran, persones que treballen a l'aire lliure, infants, malalts...)</t>
  </si>
  <si>
    <t>Modificar algunes de les actuacions del PAES</t>
  </si>
  <si>
    <t>To modify some SEAP actions</t>
  </si>
  <si>
    <t>Es proposa que determinades actuacions del PAES (relacionades am mobilitat) no es prioritzi l'ús del biodièsel. Així, en relació a les fonts de combustibles d'equipaments i edicis públics, no es prioritzarà la utilització de calderes de biomassa, degut a les emissions de partícultes que presenta aquest combustible en front el gas natural.</t>
  </si>
  <si>
    <t>Realitzar un estudi de les infraestructures energètiques del municipi</t>
  </si>
  <si>
    <t>Elaborate an energy infrastructures study</t>
  </si>
  <si>
    <t>Es proposa realitzar un estudi que permeti conèixer en detall els aspectes relacionats amb el consum energètic dels equipaments.</t>
  </si>
  <si>
    <t>Disposar de punts de mesura de la qualitat de l'aires del municipi</t>
  </si>
  <si>
    <t xml:space="preserve">To get air quality measurement points </t>
  </si>
  <si>
    <t>Fins ara, Castelldefels no disposa de cap punt de mesurament de qualitat de l'aire de la XVPCA. Es recomana la instal·lació d'una estació de control automàtica.</t>
  </si>
  <si>
    <t>Adaptació de les espècies a les noves condicions ambientals i climàtiques</t>
  </si>
  <si>
    <t>Species adaptation to new environmental and climatic conditions</t>
  </si>
  <si>
    <t>Des de l'ajuntament de Castelldefels s'instarà al Parc Agrari del Baix Llobregat per a que avaluï 1) l'adaptació i productivitat de les diferents espècies de cultius existents; 2) criteris en la diversificació de cultius per afrontar les variacions ambientals i 3) instruments per promoure l'intercanvi de coneixements i tendències de les diferents varietats de cultius entre els agricultors.</t>
  </si>
  <si>
    <t>Parc Agrari del Baix Llobregat</t>
  </si>
  <si>
    <t>Afavorir la conservació de la biodiversitat</t>
  </si>
  <si>
    <t>To benefit the biodiversity conservation</t>
  </si>
  <si>
    <t>Impuls de la realització d'estudis (per mitjà de premis locals, estudis d'investigació, convenis amb la UPC...) de les comunitats de fauna i flora existents en els diferents medis per conèixer la seva adaptació al canvi climàtic i valorar la necessitat d'aplicar mesures per preservar la biodiversitat del municipi. Fruit d'aquests estudis es pot derivar la implantació de mesures per millorar la connectivitat ecològica amb la finalitat d'enfortir la capacitat de resiliència.</t>
  </si>
  <si>
    <t>Ajuntament, UPC</t>
  </si>
  <si>
    <t>Impulsar una estratègia d'impuls de l'economia local i la desestacionalització del turisme</t>
  </si>
  <si>
    <t>Encourage the local economy and change the tourism season</t>
  </si>
  <si>
    <t>Tenint en compte que el sector turisme és el principal motor econòmic de la ciutat, es valorar la necessitat d'elaborar un Pla de desestacionalització del turisme (promoció en mercats turístics no estacionals)</t>
  </si>
  <si>
    <t>Garantir la conservació del sistema dunar a la platja</t>
  </si>
  <si>
    <t>To guarantee the beach's sand dunes</t>
  </si>
  <si>
    <t>La conservació del sistema dunar de la platja de Castelldefels té una gran importància com a hàbitat del sistema costaner i alhora com a cordó dunar de segregació entre la costa i la zona urbana. Resulta clau el manteniment, afavorir la restauració i implementar mesures de protecció d'aquest sistema amb forta pressió antropogènica.</t>
  </si>
  <si>
    <t>Augment del nivell del mar</t>
  </si>
  <si>
    <t>Afavorir la conservació de la biodiversitat dels sistemes costaners</t>
  </si>
  <si>
    <t>To guarantee the coast system biodiversity conservation</t>
  </si>
  <si>
    <t>Per afavorir la conservació de la biodiversitat dels sistema litoral es proposa establir instruments de regulació dels usos encaminats al manteniment de la biodiversitat. El municipi disposa d'una Ordenança d'Ús de les Platges del municipi. S'incorporaran criteris de protecció tant de l'espai duanr com de les comunitats litorals en els futurs plecs tècnics per a la renovació de les llicències per a l'ocupació de la platja.</t>
  </si>
  <si>
    <t>Ajuntament, UPC, Secretari General de Pesca Marítima (MAPA), Generalitat de Catalunya</t>
  </si>
  <si>
    <t>Mesures de millora dels sistemes de reg</t>
  </si>
  <si>
    <t>Measure to improve the water system</t>
  </si>
  <si>
    <t>Impulsar i col·laborar en el desenvolupament d'actuacions del pla de gestió, en especial de totes aquelles relacionades amb el canvi climàtic (estalvi i optimització de l'aigua)</t>
  </si>
  <si>
    <t>Campanya de sensibilització al conjunt de la població en ralció a l'aigua</t>
  </si>
  <si>
    <t>Campaing to make the people aware of the importance of conserving water</t>
  </si>
  <si>
    <t>Camanyes de conscienciació de consum d'aigua responsable adreçada a tota la ciutadania. En aquestes campanyes cal donar a conèixer noves formes d'estalvi, reutilització i gestió eficient de l'aigua. Els aspectes claus d'aquestes campanyes és incidir en l'eficiència en la llar, en jardineria i regs domèstics i en eficiència de l'ús de l'aigua a piscines. Per altra banda, campanyes específiques adreçades als establiments turístics (propietaris i clients). Aquestes campanyes aniran acompanyades del repartiment de kits d'estalvi d'aigua, que es proposa repartir en establiments hotelers i habitatges.</t>
  </si>
  <si>
    <t>Introduir sistemes d'estalvi d'aigua en les instal·lcions municipals</t>
  </si>
  <si>
    <t>Introduce water-saving systems in municipal facilities</t>
  </si>
  <si>
    <t>Els equipaments i instal·lacions municipals han de donar exemple de les pautes d'estalvi d'aigua a seguir, per aquest motiu es proposa: incorporar mesures d'estalvi d'aigua a les instal·lacions municipals, aplicar mesures de sensibilització a la plantilla de l'Ajuntament, instal·lar cartells de bones pràctiques als lavabos i espais d'ús de l'aigua...</t>
  </si>
  <si>
    <t>Incorporar sistemes de regulació del cabal de les aigües pluvials</t>
  </si>
  <si>
    <t>Incorporate systems for regulating the flow of rainwater</t>
  </si>
  <si>
    <t>Tot i l'aplicació de mesures per incrementar el drenatge, durant els darrers anys s'ha incrementat la superfície urbanitzada i per tant, l'increment d'escorrentia superficial.</t>
  </si>
  <si>
    <t>Ajuntament, EMSHTR, ACA</t>
  </si>
  <si>
    <t>Millorar la protecció municipal durant els períodes  de forts aiguats</t>
  </si>
  <si>
    <t>Improve the municipal protection against downpour</t>
  </si>
  <si>
    <t>Per millorar la protecció municipal i minimitzar els danys associats es proposa dur a terme accions de prevenció (actualitzar i ajustar el mapa de risc de zones inundables, elaborar estudis de microsimulació de la xarxa), actuacions de comunicació en cas de pre-alerta (establir un protocol de comunicació i actuació en els ciutadans situats en les zones de major risc, preveure sistemes de pre-alerta de possibles episodis d'inundació) i noves infraestructures (prioritzar la construcció de l'estació de bombament de l'interceptor nord).</t>
  </si>
  <si>
    <t>Millora de la seguretat ciutadana; millora l'estat de conservació dels edificis i infraestructures</t>
  </si>
  <si>
    <t>Completar la xarxa separativa d'aigües pluvials</t>
  </si>
  <si>
    <t>Complete the separated rainwater network</t>
  </si>
  <si>
    <t>Actualment la xarxa d'aigües pluvials és separativa de la xarxa d'aigües residuals. Únicament resten alguns punts del nucli urbà on la xarxa no és separativa. La consolidació d'una xarxa separativa permet reduir la quantitat d'aigua que va a la depuradora (amb el conseqüent estalvi energètic associat) i millorar la capilarització de l'aigua que desguassa a mar. Per aquest motiu resulta important completar la xarxa separativa d'aigües pluvials en el conjunt del municipi.</t>
  </si>
  <si>
    <t>Reducció del consum energètic en la depuració</t>
  </si>
  <si>
    <t>Establir criteris de regulació urbanística en les zones inundables</t>
  </si>
  <si>
    <t>To establish criteria to regulate the urban flood areas</t>
  </si>
  <si>
    <t>En aquelles zones inundables es proposa que de forma progressiva s'incorpori una major regulació de les activitats i usos permesos. Així, en zones inundables es proposa restringir els següents usos: 1. ús residencial en planta baixa; 2. ús potencialment contaminant en les plantes inferiors; 3. instal·lacions crítiques (centres sanitaris, tractament residus perillosos...) i 4. reducció capacitat d'aparcament sota rasant.</t>
  </si>
  <si>
    <t>Millora de la seguretat ciutadana; reducció dels efectes personals i materials en episodi d'inundació</t>
  </si>
  <si>
    <t>Incrementar la permeabilitat de l'espai públic i en l'edificació</t>
  </si>
  <si>
    <t>To increase the permeability of public space and in the building</t>
  </si>
  <si>
    <t>Es recomana que tota actuació de rehabilitació urbana es minimitzi la impermeabilització com en el criteri en el seu disseny. Es recomana que les actuacions de rehabilitació de l'espai urbà mínimament rellevants comptin amb factors d'impermeabilització amb valors iguals o superior a 0,35. En aquest sentit resulta important que en els edificis públics s'adoptin solucions per incrementar aquest factor en funció de la seva funcionalitat i factibilitat econòmica. En edificació la principal mesura està relacionada amb potenciar els sostres i façanes verdes que facilitin l'absorció hídrica i sistemes de recollida de l'aigua de la pluja per a usos domèstics.</t>
  </si>
  <si>
    <t xml:space="preserve"> Reducció dels efectes personals i materials en episodi d'inundació; minimitzar els efectes d'illa de calor</t>
  </si>
  <si>
    <t>Millorar el ferm de les infraestructures afectades per risc d'inundació</t>
  </si>
  <si>
    <t>Improve the strength of the infrastructure affected by flood risk</t>
  </si>
  <si>
    <t>Les infraestructures viàries que passen per Castelldefels es troben subjectes a patir problemes d'inundació. Així, les principals carreteres es poden veure afectades per aquest problema. Es proposa instar la titular de la infraestructura a millorar en els següents aspectes: 1) drenatge de la plataforma i capacitat de desaigua; 2) drenatge transversal i 3) Aplicació de paviments drenants a la carretera. Actualment en alguns trams es produeix empbassament d'aigua a la calçada en episodis de pluges fins i tot poc intenses, amb la conseqüent minva de la seguretat viària.</t>
  </si>
  <si>
    <t xml:space="preserve">Tenir en compte el risc d'inundació en el disseny i ubicació de contenidors </t>
  </si>
  <si>
    <t>Take into account the flood risk in the rubbish bins design and location</t>
  </si>
  <si>
    <t>A l'hora de determinar el sistema de contenidors de recollida i la seva ubicació cal tenir en compte el risc d'inundació que hi pot haver. Per aquest motiu, es recomana tenir present les següents consideracions amb zones de risc d'inundació: a) registrar i georefenciar els contenidors amb desperfectes/incidències als dies forts de pluges; b) tenir en compte la manca de conservació dels contenidors soterrats, que poden provocar situacions de filtració d'aigua dins del contenidor o la reducció de la vida útil de la seva instal·lció. Per tant, cal valorar detingudament la seva instal·lació en aquestes zones inundables; c) valora la millora ubicació dels contenidors en superfície tenint en compte la probabiiltat d'acumulació d'aigua a la calçada en moments de pluges intenses i d) valorar la necessitat d'instal·lar elements que fixin la ubicació dels contenidors en cas de pluja.</t>
  </si>
  <si>
    <t>Empresa concessionària de la gestió dels residus</t>
  </si>
  <si>
    <t>Reduir les accions de manteniment relacionats amb la gestió de residus</t>
  </si>
  <si>
    <t>Prevenir el risc d'esllevissades</t>
  </si>
  <si>
    <t>Prevent the risk of slips</t>
  </si>
  <si>
    <t>A Castelldefels es classifica com a zones amb risc d'esllevissades la zona del Massís del Garraf i altres. A continuació es detallen algunes actuacions a desenvolupar per reduir el risc d'esllevissades: 1. controlar els usos del sòl previstos a la zona existent a l'entorn de l'antiga pedrera per evitar danys estructurals per esllevissades; 2. tenir en compte l'espai  de risc d'esllevissades a l'hora d'edificar els solars pendents d'urbanitzar situats en zones amb risc de desprendiments i 3. valorar la necessitat d'aplicar mesures d'estabilització de les vessants rocoses mitjançant ancoratges de barra d'acer o embolcallat amb malla de cable d'acer. Aquesta recomanació es recomana tant en parets limitants a edificacions residencials com a eixos vials.</t>
  </si>
  <si>
    <t>Estratègia Catalana d'Adaptació al Canvi Climàtic 2013-2020</t>
  </si>
  <si>
    <t>PLH, PAES</t>
  </si>
  <si>
    <t>Planejament</t>
  </si>
  <si>
    <t>PMU, PAES</t>
  </si>
  <si>
    <t>Pla d'Actuació Municipal per incendis</t>
  </si>
  <si>
    <t>Aire</t>
  </si>
  <si>
    <t>Pla d'actuació per la millora de la qualitat de l'aire horitzó 2015</t>
  </si>
  <si>
    <t>Pla de Gestió i desenvolupament del Parc Agrari del Baix Llobregat</t>
  </si>
  <si>
    <t xml:space="preserve">Actuacions del Pla Director d'Abastament d'Aigua </t>
  </si>
  <si>
    <t>El Pla Director d’Abastament d’aigua de Les Masies de Roda (2007) proposava diverses actuacions sobre la xarxa amb un import total de 771.000€TAULA MEMÒRIA PAESC.</t>
  </si>
  <si>
    <t xml:space="preserve">PLA DIRECTOR D’ABASTAMENT D’AIGUA </t>
  </si>
  <si>
    <t>Checking the watertightness of the potable water supply network</t>
  </si>
  <si>
    <t xml:space="preserve">La xarxa té un 27% de pèrdues a la xarxa d'abastament d'aigües potables (rendiment de la xarxa del 72,82% segons PDA 2006). </t>
  </si>
  <si>
    <t>Reports of water consumption by sectors</t>
  </si>
  <si>
    <t>L'acció consistirà en avaluar anul·lament el consum de les granges i els usuaris domèstics i elaborar un informe anual (amb la intenció de poder avisar als clients en cas de sobreconsums). La informació hauria de ser gràfica de forma que es pugui visualitzar fàcilment. Procurar que a les factures hi surti un comparatiu entre veïns i usos, un sistema d’alertes per sobreconsums i que es pugi accedir a un sistema de telemesura del consum de l’aigua. Es sol·licitarà suport a ens supramunicipals.</t>
  </si>
  <si>
    <t>Coordinador PAESC i responsable xarxa abastament d'aigua.</t>
  </si>
  <si>
    <t>Mini Energy and resource audits (of water) from farms</t>
  </si>
  <si>
    <t>Impuls per a la realització de miniauditories energètiques i d'avaluació i quantificació del consum d'aigua per a les explotacions agràries del municipi, amb l'objectiu de fer-les més resilients al canvi climàtic. S'ha estimat el cost per un total de 42 explotacions agràries. Dades 2009 IDESCAT.</t>
  </si>
  <si>
    <t>Impulsat per ajuntament al costat de sector ramader.</t>
  </si>
  <si>
    <t>El sistema de sanejament no disposa de pla director. Es disposa de l’esquema de la xarxa de clavegueram (del POUM de 2005-2006). La xarxa és sectorial, havent-hi vairs trams independents. Tots aboquen a rieres o riu excepte una part del nucli de Fontanelles, que aboca a una xarxa urbana contigua. Totes les xarxes recullen l’aigua de pluja i sanitària conjuntament. Totes desguassen per gravetat portant per col·lectors fins a l’EDAR de Roda de Ter, excepte el del Serrat del Vicenç, on les pluvials van directament al riu i les residuals van a una fossa de decantació i finalment al riu. La seva longitud estimada és d’uns 3250 metres.
El servei de clavegueram es limita a neteges bàsiques. La xarxa té el problema de què al barri del Vicenç el pendent és baix.</t>
  </si>
  <si>
    <t>Millores a les xarxes (posar taula pla camins del municipi). Xarxa de xxxxxx km dins del municipi.</t>
  </si>
  <si>
    <t>Promote Forest Management Instruments (IOF)</t>
  </si>
  <si>
    <t>Mitjançant els diferents Instruments d'Ordenació Forestal (IOF) les finques forestals estarien planificades en el temps. El 95% de la superfície forestal del munipi disposa de IOF. Hi ha però unes 38 ha sense cap tipus d'IOF (5% de la superfície forestal del municipi). Mitjançanta aquesta actuació l'ajuntament impulsarà dintre de les seves possibilitats l'execució dels treballs de programats i contactarà amb propietaris forestals sense IOF per tal de promoure la seva redacció.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54 ha sense planificació) i un cost mitjà de 800€/ha per realitzar treballs en 100ha/any.</t>
  </si>
  <si>
    <t xml:space="preserve">Al municipi no hi ha cap finca sota la xarxa de Custòdia del territori.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"entitat de custòdia del territori" (organització sense ànim de lucre pública o privada) aplica els pactes voluntaris acordats entre les parts recollides per escrit en un contracte de durada acordada ("acord de custòdia").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 d’ordenació urbanística municipal.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t>
  </si>
  <si>
    <t>Coordinador PAESC conjuntament amb ens supramunicipal (Consell Comarcal d'Osona o altres).</t>
  </si>
  <si>
    <t>To elaborate a Management Plan integrated in the forest management and the prevention of fires</t>
  </si>
  <si>
    <t>El Pla Director d’Abastament d’aigua de Malla (2011) proposava diverses actuacions sobre la xarxa amb un import total de 1.293.348€ (Pressupost d’Execució per Contracte). TAULA MEMÒRIA PAESC.</t>
  </si>
  <si>
    <t xml:space="preserve">No es coneixen les pèrdues de la xarxa de Malla: degut a que al municipi de Malla no es realitzen les lectures d’aigua subministrada del Pou la Fusteria i l’aigua registrada engloba tant la compra en alta com l’aigua extreta del Pou la Fusteria, no es possible determinar el rendiment global de la xarxa (la instal·lació d’un comptador de sortida al Pou la Fusteria és una actuació que es contempla al PDA del 2011). </t>
  </si>
  <si>
    <t>Realitzar un inventari d'habitatges rurals sense sanejament i valoració de la contractació conjunta de la neteja periòdica de fosses sèptiques.</t>
  </si>
  <si>
    <t>Improvements in the sanitation network</t>
  </si>
  <si>
    <t>Al ser un municipi tan disseminat, Malla no compta amb una xarxa de clavegueram. Només la urbanització de la Riera de Munter té una línia de clavegueram unitari. La longitud total del clavegueram d’aquesta urbanització és d’aproximadament 200m. Les aigües residuals de la Riera de Munter són tractades a una petita EDAR gestionada per l’ajuntament. Es realitzen dues analítiques anuals de les aigües residuals d’aquesta depuradora a càrrec del laboratori de la EDAR Vic. Probablament hi ha encara habitatges rurals que no disposen de cap sistema de sanejament, pel que es realitzarà un inventari d'aquests habitatges per tal de poder fer suport a què posin algun sistema per evitar els abocaments directes. Des de l'ajuntament es vol facilitar el màxim possible la instal·lació d'aquests sistemes de sanejament. Per altra banda hi ha la intenció de traspassar el manteniment de la depuradora de la Riera de Munter al Consell Comarcal d’Osona. La resta de urbanitzacions i d’habitatges disseminats del municipi tenen fossa sèptica. 
El municipi no disposa d’ordenança fiscal del clavegueram i no cobra res sota aquest concepte. Es proposa coordinar una neteja coordinada de les fosses dels veïns de forma que es pugui fer la contractació conjunta del servei per disminuir costos. Es pot valorar la redacció d'una ordenança municipal establint el període de neteja segons volums, usuaris i intensitat d'ús.</t>
  </si>
  <si>
    <t>Map of the basin of potable water supply</t>
  </si>
  <si>
    <t>S'elaborarà una cartografia de suport per poder prioritzar les forests que formen part de la conca d'abastament d'aigües del municipi. L'objectiu és poder atorgar ajuts a les finques que ho sol·licitin a partir dels ingressos del rebut de l'aigua. La cartografia, en format paper i digital, ha de delimitar les propietats i ha de contenir informació de la propietat per tal de poder contactar-hi. Es procurarà que es realitzi a nivell supramunicipal.</t>
  </si>
  <si>
    <t>Change in potable water rates to encourage savings and forest management in the basin</t>
  </si>
  <si>
    <t>Revisar les tarifes d'aigua per a tots els sectors de forma que s'incentivi l'estalvi d'aigua. Vincular una part de la factura a la gestió forestal de la conca, atorgant ajuts a les finques més importants respescte al recurs aigua. Tarifes actuals de tres trams (per habitatges, ramaders i ús industrial): 0-15 m3, 15-150m3 i més de 150m3, amb un imports de 0,23€/m3, 0,47 €/m3 i 0,53€/m3 respectivament. Es proposa incloure més trams o disminuir els existents.</t>
  </si>
  <si>
    <t>Millores a les xarxes (posar taula pla camins del municipi). Xarxa de 6 km entre malla i altres municipis limítrofs. POSAR MAPA</t>
  </si>
  <si>
    <t>Mitjançant els diferents Instruments d'Ordenació Forestal (IOF) les finques forestals estarien planificades en el temps. El 90% de la superfície forestal del munipi (174 ha) NO disposa de IOF. Hi ha doncs unes 173 ha sense cap tipus d'IOF (90% de la superfície forestal del municipi). Mitjançanta aquesta actuació l'ajuntament impulsarà dintre de les seves possibilitats l'execució dels treballs de programats i contactarà amb propietaris forestals sense IOF per tal de promoure la seva redacció.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173 ha sense planificació) i un cost mitjà de 800€/ha per realitzar treballs en 100ha/any.</t>
  </si>
  <si>
    <t>El Pla Director d’Abastament d’aigua de Sant Agustí de Lluçanès (2007) proposava diverses actuacions sobre la xarxa, de les quals ja s'ha fet una part. L'import pendent puja a 554.866€. TAULA MEMÒRIA PAESC.</t>
  </si>
  <si>
    <t xml:space="preserve">La xarxa té un 30% de pèrdues a la xarxa d'abastament d'aigües potables (rendiment de la xarxa del 69,81% segons PDA 2006). </t>
  </si>
  <si>
    <t>Detailed reports of water consumption</t>
  </si>
  <si>
    <t>Actualització de la informació existent del clavegueram i valoració de les seves limitacions.</t>
  </si>
  <si>
    <t>Update of the existing information of the sewage system and valuation of its limitations</t>
  </si>
  <si>
    <t>Els dos nuclis del municipi (Sant Agustí i l’Alou) disposen de clavegueram. En l’Alou hi ha un sistema de fossa sèptica. La planificació de l’ACA preveu col·lectors i EDAR als dos nuclis. La longitud del sistema de clavegueram de l’Alou és d’uns 680 m. El del nucli de Sant Agustí no s’ha pogut trobar informació. Seria necessari conèixer la capacitat del sistema davant d'esdeveniments extrems de pluja.
El municipi disposa de taxa pel servei de clavegueram de 25,65 €/any i abonat.MAPA SISTEMA CLAVEGUERAM.</t>
  </si>
  <si>
    <t>PLA MARC DE L'ASSOCIACIÓ DE PROPIETARIS FORESTALS DEL LLUÇANÈS</t>
  </si>
  <si>
    <t>Conveni Ajuntament-Diputació de Barcelona per la realització de treballs forestals dins del marc de l’Associació de propietaris forestals. Prioritzar PEG's.</t>
  </si>
  <si>
    <t>Conveni Ajuntament - Diputació de Barcelona per tal de realitzar tasques de millora forestal dins del marc de l'Associació de propietaris forestals del Lluçanès. Es va convalidar l'aprovació del Programa anual per a l'any 2015 del Pla Marc de l'Associació de Propietaris Forestals del Lluçanès, aprovat per Diputació de Barcelona en ple de data 30 de setembre de 2010, amb efectes 1 de gener de 2015.                                                  Es prioritzaran les finques incloses al PEG (Punts Estratègics de Gestió) de Sant Agustí de Lluçanès. Són punts que per la seva estructura forestal, situació estratègica i facilitat de gestió futura, siguin apropiats per canviar el comportament de l’incendi forestal i evitar que assoleixi grans dimensions fins a transformar-se en un gran incendi forestal (GIF).  Al municipi hi ha 10,75 ha. El cost cconsiderat és de 1000€/ha.                (POSAR MAPES PEG DOC FET)</t>
  </si>
  <si>
    <t>PLA MUNICIPAL DE PREVENCIÓ D'INCENDIS FORESTALS (PPI 2019-2022) I PLA DE CAMINS DEL CONSELL COMARCAL D'OSONA.</t>
  </si>
  <si>
    <t>Millores a les xarxes (posar taula pla camins del municipi). Actuacions del Pla de Camins del Consell Comarcal d'Osona i del Pla municipal de Prevenció d'Incendis forestals (PPI 2019-2022).</t>
  </si>
  <si>
    <t>Creació d’una comissió de seguiment conjunt del PAESC.</t>
  </si>
  <si>
    <t>Creation of a monitoring commission of the PAESC (climate change mitigation and adaptation).</t>
  </si>
  <si>
    <t>Ajuntament de Vilanova i la Geltrú</t>
  </si>
  <si>
    <t>Redacció del Document únic de Protecció Civil municipal (DUPROCIM) i actualització dels plans de Protecció Civil.</t>
  </si>
  <si>
    <t xml:space="preserve">Update of Municipal Civil Defense Plans </t>
  </si>
  <si>
    <t xml:space="preserve">Estudi de les urbanitzacions periurbanes del Garraf, vulnerabilitat de la població i de les infraestructures </t>
  </si>
  <si>
    <t>Pilot study of the Garraf periurban urbanizations, population vulnerability and risk associated to infrastructures.</t>
  </si>
  <si>
    <t>Aplicació del protocol d'actuació contra onada de calor i onada de fred.</t>
  </si>
  <si>
    <t>Implementation of an Action protocol against heat and cold waves</t>
  </si>
  <si>
    <t>Protecció Civil, Serveis Socials i Salut</t>
  </si>
  <si>
    <t>Aplicació del protocol d’actuació contra l’ozó i la contaminació atmosfèrica.</t>
  </si>
  <si>
    <t>Implementation of an Action protocol against ozone and atmospheric pollution</t>
  </si>
  <si>
    <t xml:space="preserve">Revisió de les estratègies de mobilitat sostenible per a la millora de la qualitat de l’aire </t>
  </si>
  <si>
    <t xml:space="preserve">Review of sustainable mobility strategies for the improvement of air quality </t>
  </si>
  <si>
    <t>Augment dels punts d’ombra en equipaments educatius.</t>
  </si>
  <si>
    <t xml:space="preserve">Increase of shade areas in education centres.  </t>
  </si>
  <si>
    <t>Projectes i obres</t>
  </si>
  <si>
    <t xml:space="preserve">Rehabilitació energètica del parc d’habitatges residencials i d’edificis municipals </t>
  </si>
  <si>
    <t xml:space="preserve">Energy refurbishment of housing and municipal facilities </t>
  </si>
  <si>
    <t>Habitatge, amb la col·laboració de Medi ambient</t>
  </si>
  <si>
    <t>Revisió del procés de seguiment de l'ordenança municipal d'estalvi d'aigua i valoració de l’increment d’exigència.</t>
  </si>
  <si>
    <t>Review of the monitoring process of the Water saving ordinance and assessment of an increase in the level of demand</t>
  </si>
  <si>
    <t>Urbanisme i Medi ambient, Companyia d'Aigües de Vilanova</t>
  </si>
  <si>
    <t>Estudi de sostenibilitat de l’explotació i aprofitament d’un pou per al subministrament d’aigua freàtica.</t>
  </si>
  <si>
    <t>Sustainability study of a well exploitation for groundwater supply.</t>
  </si>
  <si>
    <t>Companyia Municipal d'Aigües, Medi ambient i Urbanisme</t>
  </si>
  <si>
    <t>Ajuntament de Vilanova i la Geltrú i Companyia Municipal d'Aigües de Vilanova</t>
  </si>
  <si>
    <t xml:space="preserve">Viabilitat de l’aprofitament de l’aigua regenerada de l’EDAR </t>
  </si>
  <si>
    <t>Utilization of the EDAR’s reclaimed water for admitted uses</t>
  </si>
  <si>
    <t>Ajuntament de Vilanova i la Geltrú, Companyia d'Aigües de Vilanova</t>
  </si>
  <si>
    <t xml:space="preserve">Aprofitament de l’aigua del pantà de Foix per a usos admesos </t>
  </si>
  <si>
    <t>Utilization of the Foix’s reservoir water for admitted uses</t>
  </si>
  <si>
    <t>Medi ambient, urbanisme</t>
  </si>
  <si>
    <t>Ajuntament de Vilanova i la Geltrú, Comunitat de regants</t>
  </si>
  <si>
    <t xml:space="preserve">Impuls i treball amb l’ACA per a la posada en marxa del projecte de dessaladora de Cunit </t>
  </si>
  <si>
    <t>Impulse and work with the ACA for the implementation of the Cunit desalination plant</t>
  </si>
  <si>
    <t>Ajuntament de Vilanova, Companyia d'Aigües de Vilanova i la Geltrú, ACA</t>
  </si>
  <si>
    <t>Seguiment dels consums municipals d'aigua a través d'un software de gestió.</t>
  </si>
  <si>
    <t>Monitoring of the municipal water consumption through a management software</t>
  </si>
  <si>
    <t xml:space="preserve">Renovació progressiva de la xarxa d’abastament per a la millora del seu rendiment. </t>
  </si>
  <si>
    <t>Progressive renewal of the supply network for the improvement of its performance</t>
  </si>
  <si>
    <t>Companyia d'Aigües de Vilanova</t>
  </si>
  <si>
    <t>Telegestió de la xarxa de reg dels espais verds urbans.</t>
  </si>
  <si>
    <t>Automation of the urban green spaces irrigation network</t>
  </si>
  <si>
    <t>Serveis viaris</t>
  </si>
  <si>
    <t xml:space="preserve">Aplicació de criteris de sostenibilitat per al disseny, gestió i manteniment dels espais verds. </t>
  </si>
  <si>
    <t>Application of sustainability criteria for the design, management and maintenance of green spaces</t>
  </si>
  <si>
    <t>Serveis viaris, Projectes i obres</t>
  </si>
  <si>
    <t>Actualització de l’ordenança del verd a la ciutat: verd públic i privat</t>
  </si>
  <si>
    <t>Implementation of a green urban Plan with recommendations for private spaces</t>
  </si>
  <si>
    <t>Serveis viaris, Medi ambient, Urbanisme</t>
  </si>
  <si>
    <t xml:space="preserve">Estudi de detall, valoració i mapa d’inundabilitat del municipi </t>
  </si>
  <si>
    <t>Detailed study and map of flooding</t>
  </si>
  <si>
    <t>Urbanisme, Medi ambient</t>
  </si>
  <si>
    <t>Xarxa de control de sobreeixidors de la xarxa de sanejament en baixa.</t>
  </si>
  <si>
    <t>Overflow control of the municipal sanitation network</t>
  </si>
  <si>
    <t>Adequació dels equips de bombament per adequar-se als possibles increments de les inundacions.</t>
  </si>
  <si>
    <t>Adjustment of the pumping equipment to adapt to the future increase in floods</t>
  </si>
  <si>
    <t>Companyia d'Aigües de Vilanova, Urbanisme</t>
  </si>
  <si>
    <t>Execució de les actuacions prioritàries del futur Pla Especial de Clavegueram (dipòsits anti-DSU, etc.).</t>
  </si>
  <si>
    <t>Execution of the future Sewage System Plan priority actions</t>
  </si>
  <si>
    <t>Urbanisme, Companyia d'Aigües de Vilanova</t>
  </si>
  <si>
    <t>Estudi i prova pilot de l’aplicació de sistemes urbans de drenatge sostenible i paviments permeables.</t>
  </si>
  <si>
    <t xml:space="preserve">Study and pilot test of the implementation of sustainable drainage urban systems </t>
  </si>
  <si>
    <t>Estudi i valoració d’actuacions executives en els torrents de la Pastera i torrent de Santa Magdalena</t>
  </si>
  <si>
    <t>Execution of the Pastera’s stream transfer to Santa Magdalena’s stream</t>
  </si>
  <si>
    <t>Urbanisme, Companyia d'Aigües</t>
  </si>
  <si>
    <t>Execució de l’endegament del torrent de Santa Maria en el seu tram final</t>
  </si>
  <si>
    <t>Execution of Santa Maria’s stream channelling in its final section</t>
  </si>
  <si>
    <t>Millora de la desembocadura del torrent de Sant Joan.</t>
  </si>
  <si>
    <t>Improvement of Sant Joan stream mouth</t>
  </si>
  <si>
    <t>Medi ambient, Urbanisme</t>
  </si>
  <si>
    <t>Gestió forestal dels boscos del municipi.</t>
  </si>
  <si>
    <t>Municipal forest management</t>
  </si>
  <si>
    <t>Execució dels Plans de Prevenció en Urbanitzacions (PPU).</t>
  </si>
  <si>
    <t xml:space="preserve">Implementation fire prevention plans in urbanizations  </t>
  </si>
  <si>
    <t>Protecció Civil, Medi ambient</t>
  </si>
  <si>
    <t>Incorporació de més punts d'aigua en el nou Pla de Prevenció d'Incendis Forestals.</t>
  </si>
  <si>
    <t>Incorporation of water suppliers in the new Forest Fire prevention Plan</t>
  </si>
  <si>
    <t>Ajuntament de Vilanova i la Geltrú i Companyia d'Aigües</t>
  </si>
  <si>
    <t>Seguiment i millora de la zona cremada en l'incendi forestal de 2012 per evitar l’erosió i la desertització.</t>
  </si>
  <si>
    <t xml:space="preserve">Monitoring and improvement of the area damaged in the 2012 forest fire to avoid erosion and desertification </t>
  </si>
  <si>
    <t>Ajuntament de Vilanova i la Geltrú, Diputació de Barcelona</t>
  </si>
  <si>
    <t>Recuperació i conservació de l'espai natural de la Platja Llarga.</t>
  </si>
  <si>
    <t>Recovery and conservation of the Platja Llarga natural area</t>
  </si>
  <si>
    <t>Protecció de la Plana agrícola del Garraf, de les terres fèrtils i de la pagesia .</t>
  </si>
  <si>
    <t>Protection of the Garraf agricultural plain, fertile land and agriculture</t>
  </si>
  <si>
    <t xml:space="preserve">Potenciació d’espais en desús per a la protecció del sòl, l’increment de la biodiversistat i la promoció del verd comestible de proximitat i ecològic. </t>
  </si>
  <si>
    <t xml:space="preserve">Use of disused spaces for soil protection, biodiversity increase and proximity and ecological edible green </t>
  </si>
  <si>
    <t xml:space="preserve">Ajuntament de Vilanova i la Geltrú, entitats i associacions </t>
  </si>
  <si>
    <t xml:space="preserve">Inclusió de criteris de sostenibilitat en l’Avanç del POUM, en especial a l’àmbit de l’Ortoll </t>
  </si>
  <si>
    <t>Sustainability criteria inclusion in urban planning, especially in the Ortoll area.</t>
  </si>
  <si>
    <t xml:space="preserve">Impuls dels acords de custòdia del territori </t>
  </si>
  <si>
    <t>Impulse of land stewardship agreements</t>
  </si>
  <si>
    <t>Protocol d'actuació per a l'ocurrència de plagues i espècies invasores.</t>
  </si>
  <si>
    <t>Action protocol for pests and invasive species occurrence</t>
  </si>
  <si>
    <t>Medi ambient, Salut</t>
  </si>
  <si>
    <t xml:space="preserve">Comitè d’actuació davant l’ocurrència de malalties emergents </t>
  </si>
  <si>
    <t>Action committee on the occurrence of emerging diseases</t>
  </si>
  <si>
    <t xml:space="preserve">Recuperació de la biodiversitat urbana </t>
  </si>
  <si>
    <t xml:space="preserve">Urban biodiversity recovery </t>
  </si>
  <si>
    <t xml:space="preserve">Treball pel manteniment del segell de la Carta europea de turisme sostenible (CETS) dels Parcs del Garraf, Olèrdola i el Foix . </t>
  </si>
  <si>
    <t>Maintenance of the European Charter for Sustainable Tourism seal of quality of the Garraf, Olèrdola and Foix Parks</t>
  </si>
  <si>
    <t>Medi ambient, Turisme</t>
  </si>
  <si>
    <t>Seguiment i monitorització de la naturalització de les platges</t>
  </si>
  <si>
    <t>Monitoring of beaches naturalization process</t>
  </si>
  <si>
    <t xml:space="preserve">Creació d’un observatori per avaluar l’efecte del canvi climàtic sobre el litoral i els recursos pesquers, a través d’un conveni amb la universitat i la confraria de pescadors </t>
  </si>
  <si>
    <t xml:space="preserve">Creation of an observatory to evaluate how climate change affects the coast and fisheries </t>
  </si>
  <si>
    <t>Ajuntament de Vilanova i la Geltrú, Universitat Politècnica de Catalunya, Confradia de Pescadors de Vilanova i la Geltrú</t>
  </si>
  <si>
    <t xml:space="preserve">Desenvolupament de tecnologia per informar a la població d’episodis de risc. </t>
  </si>
  <si>
    <t xml:space="preserve">Technology development in order to inform population of risk episodes </t>
  </si>
  <si>
    <t>Ajuntament de Vilanova i la Geltrú, Neàpolis</t>
  </si>
  <si>
    <t xml:space="preserve">Projectes d'economia social i transició ecològica. </t>
  </si>
  <si>
    <t>Social economy and ecological transition projects</t>
  </si>
  <si>
    <t>Medi ambient, Participació Ciutadana</t>
  </si>
  <si>
    <t>Ajuntament de Vilanova i la Geltrú, entitats i associacions</t>
  </si>
  <si>
    <t xml:space="preserve">Educació ambiental en relació al canvi climàtic </t>
  </si>
  <si>
    <t xml:space="preserve">Ajuntament de Vilanova i la Geltrú, Consorci dels Colls i Miralpeix </t>
  </si>
  <si>
    <t>Ambientalització dels equipaments municipals</t>
  </si>
  <si>
    <t>Municipal facilities environmentalization</t>
  </si>
  <si>
    <t>Amb el concepte d’ambientalització de la gestió d'un equipament es fa referència a la incorporació de criteris de sostenibilitat en la gestió general de les seves activitats. Totes les activitats tenen un determinat efecte ambiental. En els equipaments l'impacte es genera,  de manera directa o indirecta,  mitjançant la utilització de productes i serveis i els hàbits de treball, que porten associat el consum de recursos naturals (aigua, energia, etc.), la producció de residus així com les emissions de gasos a l'atmosfera. Alhora, també comporten conseqüències sobre la salut, per exemple, causa del soroll, les radiacions d’equips  ofimàtics o les emissions de productes químics. El projecte d’ambientalització es centra, sobretot, en el canvi d’hàbits dels treballadors i usuaris dels equipaments, tot i que també s'inclou l’avaluació de les instal·lacions i dels sistemes que actualment disposen els diferents edificis per a l’estalvi d’aigua i energia i la gestió dels seus residus.    A cadascun dels equipaments se'l designa una persona responsable del projecte, encarregada de donar suport per tal de realitzar la diagnosi ambiental així com de fer el seguiment de la implantació de les propostes de millora que es derivin del present projecte.</t>
  </si>
  <si>
    <t>cost baix</t>
  </si>
  <si>
    <t>Disseny i promoció dels camins escolars, carrils bici, de vianants... Que incorporin efectes canvi climàtic (ombres, senyalització, fonts, bancs,...)</t>
  </si>
  <si>
    <t>Design and promotion of school paths, bicycle lanes, pedestrian lanes ... incorporating climate change effects (shadows, signs, fountains, banks, ...)</t>
  </si>
  <si>
    <t>Elaboració d'un pla per a la millora de la mobilitat sostenible del municipi tenint present sobretot el disseny de camins escolars, carrils bicis i zones peatonals amb la incorporació d'accions que tinguin presents els efectes del canvi climàtic com la calor extrema.  Per això es recomana incloure en aquests itineraris la incorporació de fonts públiques, bancs i zones d'ombra</t>
  </si>
  <si>
    <t>Alcaldia i Regidoria d'urbanisme</t>
  </si>
  <si>
    <t>Millora de la qualitat urbana, millora de la qualitat de vida</t>
  </si>
  <si>
    <t xml:space="preserve">Drafting of the POUM in response to the expected future climate change impacts  in order to minimize them </t>
  </si>
  <si>
    <t>Aprofitant la nova redacció del POUM del municipi, s'hi inclourà una definició actualitzada de Zona Urbanitzable que tingui present els impactes futurs previstos a causa del Canvi Climàtic com l'augment de la intensitat de les tempestes, l'augment de les inundacions, les sequeres,.... Per tal de fer un urbanisme municipal més resilient a tots els riscos que pot causar el canvi climàtic.</t>
  </si>
  <si>
    <t>POUM i Text Refós de les Normes
Subsidiàries de Planejament (2006)</t>
  </si>
  <si>
    <t xml:space="preserve">La compra d'estella, respon a l'estalvi en la compra del combustible i a la conseqüent reducció d'emissions de CO2 a l'atmosfera. 
El mercat de l'estella no ha variat durant els últims anys (entre 0,03 €/kwh i 0,028 €/kwh durant el període 2007-2013)  i no està sotmès a les decisions de les grans empreses en relació als combustibles fòssils (cost del kWh del gasoil ha augmentat un 130% durant la darrera dècada, el del gas natural un 86% i l'electricitat s'ha encarit un 87%), per tant es pot assegurar un preu molt més baix que el del gas propà (0,028 €/kwh en front dels 0,077 €/kwh i molt estable al llarg del temps. 
Pel que fa a les emissions de CO2, el balanç és gairebé zero i per tant s'eliminen aquelles emissions de C02 que s'emeten al utilitzar altres combustibles fòssils. A més, per fer rendible el consum de biomassa, obliga a no haver d'anar a buscar-la gaire lluny i per tant incentiva una gestió forestal  sostenible de les zones properes on hi ha aquest tipus de consum de combustible, aportant així una acció doble de mitigació i d'adaptació alhora, reduint el risc d'incendis forestals. 
En aquest municipi, a més, s'ha d'incloure la utilització del sarment de la vinya ja que és un producte abundant i que està disponible.
L’Ajuntament haurà de fomentar l’ús d’aquest recurs proper a tots aquells ciutadans del municipi que disposin de calderes de biomassa fent-ne divulgació i donant exemple amb el consum de biomassa de proximitat a les seves instal·lacions.
</t>
  </si>
  <si>
    <t>ADF, Propietaris Forestals, empreses i cooperatives vinícoles i del cava.</t>
  </si>
  <si>
    <t xml:space="preserve"> Revisar i modificar l'ordenança fiscal i reguladora de l'aigua al municipi per tal d'incentivar l'estalvi d'aquest recurs ja sigui modificant els preus de l’aigua o bonificant per estalvi als consumidors.</t>
  </si>
  <si>
    <t>Aigües de Vilafranca</t>
  </si>
  <si>
    <t>Ordenança fiscal número 21. Taxa de subministrament d'aigua</t>
  </si>
  <si>
    <t xml:space="preserve">Creació d’espais urbans amb zones de refresc </t>
  </si>
  <si>
    <t>Urban spaces with refreshing areas</t>
  </si>
  <si>
    <t xml:space="preserve">Instal·lació de proteccions solars fixes o provisionals als principals punts de trànsit peatonal o  concentració d'equipaments. 
L'acció pretén protegir a les persones més vulnerables dels dies calorosos i onades de calor. 
Inicialment es proposa a la zona de màxima concentració d'equipaments municipals on es troben ubicats la Casa de la Vila, el centre Cívic Jaume Via, Cal Boter. També caldria revisar la zona de la Parròquia de Santa maria de Bellver, la llar d'infants i l'escola Llebeig. Aquesta proposta es pot ampliar o modificar segons els trajectes més freqüentats per les persones. 
Poden ser tendals que només es posin en l'època estival o increment de l'arbrat.
</t>
  </si>
  <si>
    <t>Promoció de sistemes d’agricultura ecològica enfocat a la vinya mitjançant convenis i consensos amb els sectors econòmics locals (sector vitivinícola)</t>
  </si>
  <si>
    <t>Promotion of organic farming systems focused on the vineyard through agreements and consensus with the local economic sectors (wine sector)</t>
  </si>
  <si>
    <t xml:space="preserve">L’acció pretén promoure la sensibilització dels col·lectius d'agricultors de la vinya del municipi envers els nous sistemes de producció agrícola que tenen en compte les solucions basades en la natura, posant en valor els sistemes d'agricultura ecològica.  
Hi ha alguns exemples a la comarca com la nova marca CORPINNAT que, entre les seves solucions per a prestigiar el vi escumós elaborat a la zona, s'hi inclou la necessitat que es cultivi de manera ecològica.
L’Ajuntament haurà de promoure o facilitar iniciatives i fomentar aquest tipus de cultiu entre els agricultors/productors dels seu municipi.
</t>
  </si>
  <si>
    <t>Sector vitivinícola</t>
  </si>
  <si>
    <t>cost nul</t>
  </si>
  <si>
    <t>Protecció, conservació i divulgació del Parc dels Talls i el seu entorn natural (Penedès 360º)</t>
  </si>
  <si>
    <t>Protection, conservation and dissemination of Parc dels Cuts and its natural surroundings</t>
  </si>
  <si>
    <t xml:space="preserve">El Parc dels Talls és una zona amb unes característiques ambientals concretes que està formada per quatre “pèlags”, cadascun amb característiques particulars. Aquest paisatge singular I únic és fruit de l’explotació minera del guix que va estar lligada Durant molt anys al municipi de Vilobí del Penedès.
Aquesta acció té per objectiu principal sensibilitzar i promoure l'acostament de la població a l'entorn natural d'aquests ecosistema tant important i singular tant a nivell ambiental com històric i social i s’enllaça amb els objectius del programa FEDER eix 6, ja que aquest programa vol potenciar l’Alt Penedès com una destinació enoturística de referència que ofereixi uns recursos turístics competitius més enllà del món del cava i el vi i amb valors de sostenibilitat. 
Per això, s’ha dissenyat l’estratègia Penedès 360º, un producte turístic del Consorci de Promoció turística de l’Alt Penedès que gira entorn el turisme actiu, sostenible i cultural. 
Aqquesta estratègia es basa en tres rutes circulars de mountain bike, slow bike i trekking. Al llarg del seu recorregut s’ofereixen recursos turístics naturals i culturals, que són els que es desenvolupen i es volen potenciar i revaloritzar amb l’operació presentada al FEDER, que fan del destí enoturístic clàssic un producte més complert, competitiu, de qualitat i sobretot sostenible.  
Actuacions que es duen a terme a Vilobí del Penedès:
Museïtzació del centre d’interpretació del Parc dels Talls de Vilobí del Penedès.
El Parc dels Talls és una iniciativa municipal amb la finalitat de conservar, potenciar ambientalment i donar a conèixer un espai natural d'elevada rellevància pel seu interès geològic, ecològic i paisatgístic. Consta de cinc pèlags visitables, quatre d’ells més pròxims al nucli urbà i el cinquè, de dimensions molt superiors, una mica més allunyat del poble. La ruta pels pèlags visitables va esdevenir possible mitjançant la subvenció de l’anterior període de FEDER (Viure al Poble+). 
El Centre d’interpretació del Parc dels Talls i de l’activitat guixaire s’emplaçarà en la planta baixa de l’equipament municipal de Cal Boter i estarà dedicat a la divulgació i exposició dels valors del Parc dels Talls.
El centre d’interpretació ha de ser la seu del “Guia del Parc dels Talls”, centre de trobada per a sortides educatives, ambientals i turístiques en relació al Parc. Ha de disposar d’exemplars de la guia del Parc dels Talls, així com de tot el material de difusió i sensibilització publicat en relació al poble i al Parc.
Condicionament de dues àrees de pícnic a Vilobí del Penedès
- Àrea de pícnic del pèlag sec, situada a l’entrada d’aquest pèlag i propera a l’accés rodat des del carrer dels Talls. S’instal·laran quatre conjunts de taula de fusta amb bancs fixats a la taula.
- Àrea de pícnic del pèlag llarg, situada en la plataforma vegetal al costat del pèlag. S’instal·laran dos conjunts de taula de fusta amb bancs fixats a la taula.
En ambdues àrees s’instal·laran papereres i plafons explicatius de les normes d’ús de l’àrea.
</t>
  </si>
  <si>
    <t>Consell Comarcal de l'Alt Penedès</t>
  </si>
  <si>
    <t>cost mitjà</t>
  </si>
  <si>
    <t>PROGRAMA FEDER EIX6 (Penedès 360º)</t>
  </si>
  <si>
    <t xml:space="preserve">Obtenir anualment el llistat de les persones vulnerables del muncipi i un contacte per tal d'avisar-les directament davant dels avisos d'onades o períodes de calor o fred extrem, temporals de forta intensitat o avisos d'inundacions o tempestes extremes. 
L'ajuntament haurà d'identificar un responsable d'obtenir el llistat de persones vulnerables o en risc i de contactar amb elles.
</t>
  </si>
  <si>
    <t>protecció Civil</t>
  </si>
  <si>
    <t>Millora la qualitat de vida de la població</t>
  </si>
  <si>
    <t>Revisió del pla de Prevenció d'Incendis del municipi i execució de les accions que se'n deriven.</t>
  </si>
  <si>
    <t>Review of the municipality's Fire Prevention Plan and execution of the actions that are derived therefrom.</t>
  </si>
  <si>
    <t xml:space="preserve">El Pla municipal de prevenció d'incendis forestals és el document que conté el conjunt de previsions i mesures que cal prendre per reduir les causes dels incendis, limitar-ne els efectes i facilitar-ne l'extinció.
Aquestes previsions i mesures es presenten a través d'informació escrita (fitxes descriptives d'actuacions i inversions) i informació gràfica (mapa). 
Les actuacions previstes en el Pla per millorar la situació del municipi davant els incendis forestals es resumeixen en les relacions prioritzades d'actuacions de manteniment i d'inversions de la gestió del pla, actualització d’hidrants, entre d’altres.
</t>
  </si>
  <si>
    <t xml:space="preserve">Seguretat de la població </t>
  </si>
  <si>
    <t>Formació als professionals dels diferents sectors afectats pel canvi climàtic (sobretot enfocat als productors de vins i cava)</t>
  </si>
  <si>
    <t>Training to professionals affected by climate change (specially to vineyard sector)</t>
  </si>
  <si>
    <t>L’Ajuntament promourà la sensibilització dels col·lectius d'agricultors de la vinya del municipi sobre la problemàtica del canvi climàtic i tot el que comporta per a l'agricultura com els canvis en els patrons de temperatura i pluviometria, l'augment de períodes de sequera, la possible contaminació de l'aigua per nitrats, ...  mitjançant disseny i edició de fulletons informatius i una sessió presencial anual per tal de fer formació bàsica.</t>
  </si>
  <si>
    <t>Alcaldia, regidoria de Territori i Medi ambient</t>
  </si>
  <si>
    <t>Agricultors en general i sector vitivinícola</t>
  </si>
  <si>
    <t>Consciencació envers el canvi climàtic, millora l'economia local</t>
  </si>
  <si>
    <t>CLINOMICS</t>
  </si>
  <si>
    <t>Campanya per donar a conèixer el canvi climàtic i els seus impactes a la població</t>
  </si>
  <si>
    <t>Specific campaign to raise awareness towards climate change and its impacts</t>
  </si>
  <si>
    <t>Realització d'una campanya de sensibilització a la població sobre el canvi Climàtic i els seus efectes per tal de conscienciar respecte l'estalvi de recursos energètics i d'aigua i per potenciar canvi d'hàbits en la població.</t>
  </si>
  <si>
    <t>Minimizing pruning to improve shadow</t>
  </si>
  <si>
    <t xml:space="preserve">Mitjançant la minimització de les podes del verd urbà (actual i futur) del municipi es pretén augmentar les zones d'ombra i refresc  per a la població en cas de calorades. </t>
  </si>
  <si>
    <t xml:space="preserve">L’Ajuntament haurà de vetllar del correcte manteniment i la millora continuada dels camins i pistes forestals del terme municipal de Vilobí del Penedès alguns dels quals donen accés a zones rurals i nuclis disseminats per tal que s'asseguri l'accés dels equips d'emergència en casos d'incidències meteorològiques i/o incendis.
El TM de Vilobí del Penedès disposa d’una xarxa de 37,44 km repartits en 77 camins inventariats, més 15 camins no existents. 
La major part dels camins presenten un estat acceptable de conservació. La majoria són camins d’ús diari, que són l’accés a cases disseminades, vinyes que es treballen o camins alternatius per anar d’una població a una altra sense passar per la carretera principal. Gran part dels camins, al tractar-se de camins de terra, varien el seu estat en funció de la climatologia, per tant els dies de pluja o els següents a aquests, els camins presenten pitjors condicions i és més difícil transitar amb vehicles tipus lleugers com turismes.
Pel que fa al tipus de ferm, es pot dir que del total de kilòmetres de camins, 8,9 km són de Terra, 13,14 km de rodadura tot-ú, 3,45 km d’aflorament de Roca i 11,95 km d’aglomerat. 
El càlcul de despesa s'ha aproximat en base a costos de manteniment i millora del ferm del Pla de Prevenció d'Incendis (2018-2023).
</t>
  </si>
  <si>
    <t>ADF, Propietaris Forestals, Diputació de Barcelona</t>
  </si>
  <si>
    <t>PPI i Catàleg de Camins Municipals de Vilobí del Penedès</t>
  </si>
  <si>
    <t>Implementació de polítiques actives d'informació als abonats a la factura de l'aigua</t>
  </si>
  <si>
    <t xml:space="preserve">Implementation of active information policies  into the water consumption invoice </t>
  </si>
  <si>
    <t xml:space="preserve">S'implementaran polítiques actives d'informació als abonats a la factura (Aigües de Vilafranca) comunicant / informant als usuaris d'aigua de xarxa sobre mesures d'estalvi de consum, estadístiques de consum i posicionament del propi abonat respecte la mitjana mitjançant un tríptic anual amb informació general i un trimestral amb l’estadística de consum dels diferents abonats. 
Tota aquesta informació s'afegirà a la factura. 
El posicionament de cada abonat l’haurà de fer cada abonat amb el seu consum i el gràfic global.
Aquesta informació s’afegiria a la factura per tal que cada abonat pugui veure el seu posicionament a través del seu consum i el gràfic.
</t>
  </si>
  <si>
    <t>Modificació de la taxa per recollida, tractament i eliminació d'escombraries en funció de l'activitat i de l'ús de la deixalleria (per a particulars)</t>
  </si>
  <si>
    <t xml:space="preserve">Modification of ordinance number 6 of the fee for collection, treatment and disposal of rubbish according to the activity and the use of the waste separating area (for individuals) </t>
  </si>
  <si>
    <t xml:space="preserve">Modificació de l'ordenança fiscal número 11 de la taxa per recollida, tractament i eliminació d'escombraries i altres residus sòlids. 
Actulament la taxa presenta el mateix import per a tothom (particulars) i amb aquesta acció es pretén modificar la taxa en funció de la seva producció (dimensions de l'habitatge, número de persones que habiten, ...) per tal de fer-la més proporcional al volum i tipologia de residus que es produeixen en cada cas.  
Per altra banda també es pretén incloure bonificacions d'aquesta taxa per als usuaris particulars que facin un ús regular de la deixalleria al llarg de l'any. 
Amb aquestes modificacions s'incentiva la correcta separació dels residus i, el que és més important, la reducció dels mateixos.
</t>
  </si>
  <si>
    <t>Mancomunitat Penedès -Garraf</t>
  </si>
  <si>
    <t>Millora la gestió dels residus, millora la qualitat de vida</t>
  </si>
  <si>
    <t>ordenança fiscal núm. 6. Taxa per la recollida, tractament i eliminació d'escombraries</t>
  </si>
  <si>
    <t>Revisió i manteniment dels ancoratges de les infraestructures energètiques com plaques solars dels equipaments municipals (Escola Llebeig)</t>
  </si>
  <si>
    <t>Review RES anchorages to municipal buildings (Primary School)</t>
  </si>
  <si>
    <t xml:space="preserve">Degut a tempestes i fortes ventades les infraestructures energètiques com les plaques solars o els molins eòlics instal·lats en cobertes o parts elevades i descobertes d’edificis poden patir desperfectes. 
Aquest és el cas de les 3 plaques d’energia solar tèrmica instal·lades a la coberta de l’escola de primària Llebeig del municipi de Vilobí del Penedès. L’any 2017 un forta ventada va fer saltar les plaques i degut a aquest fet actualment la instal·lació no està operativa.
Amb aquesta acció es pretén crear un pla de manteniment d’aquest tipus d’infraestructures energètiques que estiguin instal·lades a les diferents cobertes dels equipaments municipals (així com de les que es puguin instal·lar en el futur) per tal de minimitzar costos en reposicions i assegurar la seva funcionalitat i l’aprofitament energètic.
El cost és estimat i s’ha calculat només el manteniment preventiu. No inclou la substitució d’infraestructures com plaques de solar tèrmica o FV noves per pèrdua o desperfecte de les anteriors
</t>
  </si>
  <si>
    <t>Responsable  de manteniment de l'Ajuntament</t>
  </si>
  <si>
    <t>Tempestes</t>
  </si>
  <si>
    <t>Garantia de subministrament, mitigació</t>
  </si>
  <si>
    <t>Redacciódel Pla Director de Clavagueram i execució de les actuacions que se’n deriven</t>
  </si>
  <si>
    <t>Drafting of the Clavagueram Master Plan and execution of the actions that are derived therefrom</t>
  </si>
  <si>
    <t xml:space="preserve">El municipi de Vilobí del Penedès, no disposava d’un inventari de la xarxa de clavegueram. Per aquest motiu aquesta acció pretén realitzar un inventari de la xarxa de clavegueram del municipi per tal de formular la seva diagnosi i descriure les propostes d’actuació.
Un cop realitzat l’inventari i detectades les mancances o punts febles les accions que se’n deriven son les següents:     El quadre anterior és un resum valorat de totes les actuacions proposades. 
Es prioritzaran les actuacions, executant en primera fase les més urgents deguts a problemes actuals a la xarxa que provoquen més molèsties a la població, en una segona i tercera fase es proposen les actuacions encaminades a millorar el funcionament futur de la xarxa de clavegueram, adaptant-la a criteris de sostenibilitat (reutilització d’aigües pluvials) i respecte al medi ambient ( xarxes separatives).
</t>
  </si>
  <si>
    <t>Alcaldia, regidoria d'obres públiques</t>
  </si>
  <si>
    <t>Diputació de Barcelona i Agència Catalana de l'Aigua</t>
  </si>
  <si>
    <t>cost elevat</t>
  </si>
  <si>
    <t>POUM i Pla director del clavegueram</t>
  </si>
  <si>
    <t>Actuacions de manteniment de la xarxa d’abastament d’aigua potable al municipi de Vilobí del Penedès</t>
  </si>
  <si>
    <t xml:space="preserve">Actions keeping potable water supply network in Vilobí del Penedès </t>
  </si>
  <si>
    <t xml:space="preserve">L’Empresa Municipal d’Aigües de Vilafranca, S A ha realitzat diferents actuacions per a la millora de les infraestructures d’abastament. 
Com a circumstància especial, cal indicar que el fet de disposar d’elements comuns amb Vilafranca del Penedès, implica que les millores realitzades en aquest municipi redunden a la millora del sistema de Vilobí del Penedès. 
Aquestes actuacions tenen els següents eixos principals:
    • Millora de les condicions de seguretat de les instal·lacions
    • Actuacions per a garantir la qualitat sanitària de l’aigua
    • Actuacions per a la millora del rendiment de les xarxes d’abastament
A continuació es descriuen les actuacions més destacades realitzades al sistema d’abastament de Vilobí del Penedès:
- Actuacions a les infraestructures per a la millora de la qualitat sanitària de l’aigua
- Realització de campanyes de detecció de fuites a la xarxa d’abastament
- Millores a la xarxa de distribució d’aigua potable del municipi
- Actuacions per a garantir la qualitat sanitària de l’aigua i el control del consum
- Millora del subministrament a Les Guixeres de Dalt
- Connexió a la xarxa d’ATLL al dipòsit de Vilobí del Penedès
- Millora de l’eficiència energètica de les instal·lacions d’abastament d’EMAVSA
- Millora de les condicions de seguretat al dipòsit de Sant Pau
- Millora de la gestió de l’hipoclorit sòdic al dipòsit de Vilobí Riera 
- Actuacions per a diversificar les possibilitats d’impulsió des del dipòsit Vilobí Riera al dipòsit de capçalera. 
- Realització de campanyes de calibració d’aforaments
- Actuacions a les infraestructures per a la millora de la prevenció de riscos laborals.
- Actuacions a les infraestructures del sistema.
- Millora de diferents aplicatius informàtics. 
- Renovació xarxa d’abastament al C. Talls.
- Renovació xarxa d’abastament al C. Diputació.
- Desviament canonades d’impulsió i distribució al camp de futbol de Vilobí del Penedès.
Totes les actuacions es troben detallades als informes anuals d’EMAVSA
</t>
  </si>
  <si>
    <t>ADAPTACIÓ DELS EQUIPAMENTS MUNICIPALS AMB POBLACIÓ VULNERABLE</t>
  </si>
  <si>
    <t>Àmbit de Territori i Sostenibilitat</t>
  </si>
  <si>
    <t>Document Únic de Protecció Civil Municipal</t>
  </si>
  <si>
    <t>APLICACIÓ DEL PROTOCOL D’ESTALVI ENERGÈTIC 50/50 EN TOTS ELS EDIFICIS PÚBLICS</t>
  </si>
  <si>
    <t xml:space="preserve">L'acció 6 del PAESC  preveu promoure aquest tipus d'actuacions, entre d'altres. </t>
  </si>
  <si>
    <t>Escoles municipals</t>
  </si>
  <si>
    <t>SERVEI D'ASSESSORAMENT CONTINU PER LA MILLORA DE L’ENVOLVENT DELS EDIFICIS PRIVATS</t>
  </si>
  <si>
    <t>Es pot relacionar amb les accions de mitigació 22 (orientada a empreses) i 25 (orientada a residencials)</t>
  </si>
  <si>
    <t>Oficina Local d'Habitatge</t>
  </si>
  <si>
    <t>NETEJA I MANTENIMENT D’INSTAL·LACIONS I SISTEMES DE REFRIGERACIÓ MUNICIPALS SUSCEPTIBLES A PROBLEMES DE LEGIONEL·LOSI</t>
  </si>
  <si>
    <t>IMPULS DE POLÍTIQUES PER CANVIAR HÀBITS DE MOBILITAT DE LA POBLACIÓ</t>
  </si>
  <si>
    <t>Les accions de mitigació 34, 35, 36 van en aquesta línia. Sincerament, ho veiem més en un pla de mitigació que en un d'adaptació.</t>
  </si>
  <si>
    <t>AMB</t>
  </si>
  <si>
    <t>Pla de Mobilitat Urbana Sostenible Horitzó 2020
Pla Estratègic Esplugues de Llobregat</t>
  </si>
  <si>
    <t>INCORPORACIÓ PROGRESSIVA DE VEHICLES MÉS NETS A LA FLOTA MUNICIPAL</t>
  </si>
  <si>
    <t>Accions 31 i 32 del pla de mitigació. Idem</t>
  </si>
  <si>
    <t>Pla de Mobilitat Urbana Sostenible Horitzó 2020
Pla Estratègic Esplugues de Llobregat
Protocol d'Actuació en cas d'Episodis d'Alta Contaminació de
l'AMB</t>
  </si>
  <si>
    <t>FOMENT I TREBALL CONJUNT AMB L’AMB PER L’ESTABLIMENT DE PUNTS DE CÀRREGA PÚBLICS PER VEHÍCLES ELÈCTRICS</t>
  </si>
  <si>
    <t>Accions 42 del pla de mitigació. Idem</t>
  </si>
  <si>
    <t>Pla Estratègic Esplugues de Llobregat</t>
  </si>
  <si>
    <t>INCREMENT DE LA PRODUCCIÓ LOCAL D’ENERGIA</t>
  </si>
  <si>
    <t>Hi ha accions de mitigació en aquesta línia, totes les de producció local d'energia 42 a 45</t>
  </si>
  <si>
    <t xml:space="preserve">SEGUIMENT DE L’ESTRATÈGIA MUNICIPAL PER UNA MILLOR EFICIÈNCIA ENERGÈTICA EN L’ÀMBIT DE L’AJUNTAMENT </t>
  </si>
  <si>
    <t>MILLORA DE L’EFICIÈNCIA DEL REG URBÀ</t>
  </si>
  <si>
    <t>Aigües de Barcelona</t>
  </si>
  <si>
    <t>ESTUDI I ANÀLISI D’ALTRES PUNTS QUE CONTINGUIN RECURSOS HÍDRICS ALTERNATIUS</t>
  </si>
  <si>
    <t>Aigües de Barcelona
Agència Catalana de l'Aigua</t>
  </si>
  <si>
    <t>IMPLEMENTACIÓ DE SISTEMES DE RETENCIÓ D’AIGÜES EN EDIFICIS PÚBLICS</t>
  </si>
  <si>
    <t>SEGUIMENT I MONITORATGE DE LA RECOLLIDA I TRACTAMENT D’ESCOMBRARIES</t>
  </si>
  <si>
    <t>Pla de Reducció de Residus Municipals</t>
  </si>
  <si>
    <t>INTERNALITZACIÓ DE LES ESTRATÈGIES D’ADAPTACIÓ EN POLÍTIQUES I NORMATIVES URBANÍSTIQUES MUNICIPALS</t>
  </si>
  <si>
    <t>INCORPORACIÓ DE SISTEMES D’HIDRATACIÓ ALS ESPAIS PÚBLICS, AMB LA CREACIÓ DE PUNTS D'ACCÉS PÚBLIC A AIGUA POTABLE</t>
  </si>
  <si>
    <t>Pla d'Ordenació Urbanística Municipal
Pla Estratègic d’Esplugues</t>
  </si>
  <si>
    <t>IMPULS DE LA CONFORTABILITAT DELS PARCS I JARDINS MUNICIPALS, GENERANT ESPAIS VERDS AMB MÉS OMBRES</t>
  </si>
  <si>
    <t>MANTENIMENT DELS ESPAIS OBERTS ENTRE L’ESPAI FORESTAL I LA ZONA URBANA</t>
  </si>
  <si>
    <t>Àmbit de Territori i Sostenibilitat
Parc Natural de la Serra de Collserola</t>
  </si>
  <si>
    <t>Agrupació Defensa Forestal Baix Llobregat
Consorci Parc Natural Serra de Collserola</t>
  </si>
  <si>
    <t>Pla Estratègic Esplugues de Llobregat
Pla del Parc Natural de la Serra de Collserola</t>
  </si>
  <si>
    <t>SELECCIÓ I RENOVACIÓ DE LA VEGETACIÓ DE PARCS I JARDINS URBANS</t>
  </si>
  <si>
    <t>Catàleg de paisatge urbà</t>
  </si>
  <si>
    <t>AUGMENT DE LA VIGILÀNCIA I SEGUIMENT DE LES PLAGUES I ESPÈCIES INVASORES</t>
  </si>
  <si>
    <t>Servei de Mosquits del Consell Comarcal del Baix Llobregat</t>
  </si>
  <si>
    <t>Ordenança d'intervenció municipal ambiental, de seguretat i salut
pública</t>
  </si>
  <si>
    <t>ESTUDI DE LA VIABILITAT DE LA PLANTACIÓ D’ARBRES PER GENERAR OMBRA EN L’ESPAI DEL PARC NATURAL DE COLLSEROLA DINS DEL TERME MUNICIPAL D’ESPLUGUES</t>
  </si>
  <si>
    <t>Consorci Parc Natural Serra de Collserola</t>
  </si>
  <si>
    <t>ESTABLIMENT I MANTENIMENT DE PROTOCOLS JERARQUITZATS D’ACTUACIÓ I SISTEMA D’ALERTA CONTRA EPISODIS D'EMERGÈNCIA</t>
  </si>
  <si>
    <t>Seguretat Ciutadana
Protecció Civil
Àmbit de Territori i Sostenibilitat</t>
  </si>
  <si>
    <t>Document Únic de Protecció Civil Municipal
Pla Local de Seguretat d'Esplugues 2016-2019</t>
  </si>
  <si>
    <t>ESTABLIMENT I MANTENIMENT DE MECANISMES PER LA MILLORA DE LA DIFUSIÓ DE CONSELLS I PROTOCOLS D’EMERGÈNCIA ENTRE LA POBLACIÓ</t>
  </si>
  <si>
    <t>Seguretat Ciutadana
Sistemes d'Informació
Àmbit de Territori i Sostenibilitat</t>
  </si>
  <si>
    <t xml:space="preserve">Document Únic de Protecció Civil Municipal
</t>
  </si>
  <si>
    <t>FOMENT DE L’EDUCACIÓ AMBIENTAL ALS CENTRES EDUCATIUS</t>
  </si>
  <si>
    <t>Educació i Ciutadania
Àmbit de Territori i Sostenibilitat</t>
  </si>
  <si>
    <t>Pla Educatiu d'Entorn
PEC - Projecte Educatiu de Ciutat</t>
  </si>
  <si>
    <t>CAMPANYES DE SENSIBILITZACIÓ ALVOLANT DEL CANVI CLIMÀTIC ENTRE LA POBLACIÓ LOCAL</t>
  </si>
  <si>
    <t>SISTEMA DE MONITORATGE AMBIENTAL I PROGRÉS VERS L’ADAPTACIÓ</t>
  </si>
  <si>
    <t>INFORME DE REVISIÓ I SEGUIMENT DEL GRAU D’IMPLEMENTACIÓ DE LES ACCIONS DEL PAESC</t>
  </si>
  <si>
    <t>Àmbit de Territori i Sostenibilitat; Àmbit de Planificació
Estratègica</t>
  </si>
  <si>
    <t>Creació d’una infraestructura verda municipal connectada a una xarxa verda metropolitana (green grid)</t>
  </si>
  <si>
    <t>Servei de Medi Ambient
Planejament Urbanístic</t>
  </si>
  <si>
    <t>AMB
DIBA</t>
  </si>
  <si>
    <t xml:space="preserve">Retenció de contaminants com les partícules
Reducció de les necessitats energètiques dels edificis per refredament
Milora de la permeabilitat del sòl
Recuperació de recursos hídrics propis (mines)
Increment de la biodiversitat
Millora de les condicions per a ciclistes i vianants
Revalorització de l'activitat agroramadera
Creació d'identitat </t>
  </si>
  <si>
    <t>A.2.1</t>
  </si>
  <si>
    <t xml:space="preserve">Potenciar en els usos que ho permetin, recursos d’aigua no potable: aigües pluvials, freàtiques o regenerades </t>
  </si>
  <si>
    <t>Promote the non-potable water (rainwater , groundwater or recycled) use</t>
  </si>
  <si>
    <t xml:space="preserve">Acció en curs. Consisteix en promoure la utilització d'aigua de pluja, freàtica (no potable) o regenerada en els usos que ho permetin. Aquesta acció està prevista també en el PLACCAMB i es planteja en dues fases:
1r. Realitzar una anàlisi en profunditat de les de l'aigua en les operacions de neteja  viària,  parcs  i  jardins,   en   regadius   i   dependències   municipals   per   a   veure   les  possibilitats  que  hi  ha  actualment  per  a  l’estalvi  d’aigua  en aquests usos o per a l'utilització d'altres fonts alternatives a l'aigua de xarxa.
2n. Realitzar una diagnosi dels recursos d’aigua freàtica  disponibles i de  la  possibilitat  d’usar  aigües  regenerades  i aigua de pluja en  funció  de  diferents  usos  amb  demandes  específiques  de  quantitat  i  qualitat  de  l’aigua  incloent horts urbans. 
S'indica un pressupost de 50.000€ relacionat amb possibles estudis d'anàlisi d'alternatives, diagnosis, etc. </t>
  </si>
  <si>
    <t>Ajuntament del Prat</t>
  </si>
  <si>
    <t xml:space="preserve">AMB, </t>
  </si>
  <si>
    <t>Menor risc de probelemes d'abastament d'aigua potable</t>
  </si>
  <si>
    <t>Lower risk of potable water supply problems</t>
  </si>
  <si>
    <t>A.2.2</t>
  </si>
  <si>
    <t>Vetllar pel bon funcionament dels sistemes automàtics de detecció de fuites en les instal·lacions de gran consum</t>
  </si>
  <si>
    <t>Ensuring the proper functioning of automatic leak detection facilities</t>
  </si>
  <si>
    <t>Acció en curs. Seguiment del sistema de monitoratge i control de les possibles fuites d'aigua al municipi.</t>
  </si>
  <si>
    <t>A.2.3</t>
  </si>
  <si>
    <t xml:space="preserve">Afavorir l'estalvi i la reutilització de l'aigua mitjançant les ordenances municipals tant fiscals com reguladores </t>
  </si>
  <si>
    <t>To encourage water saving and reusing through fiscal and regulatory municipal ordenances</t>
  </si>
  <si>
    <t>Redacció d'una ordenança reguladora de l'estalvi i la reutilització de l'aigua del Prat, reutilitzant l'ús d'aigües subterrànies, aigües grises i regenerades procedents de l'EDAR, recollint l'aigua de pluja i la sobrant de piscines, estalviant l'aigua per a elements terminals, en parcs, jardins i processos de neteja industrial. També es preveu la revisió de les ordenances fiscals municipals existents.</t>
  </si>
  <si>
    <t>A.2.4</t>
  </si>
  <si>
    <t xml:space="preserve">Sensibilitzar la ciutadania en l'estalvi i la reutilització de l'aigua </t>
  </si>
  <si>
    <t>Raise awareness on saving and reusing water</t>
  </si>
  <si>
    <t xml:space="preserve">Acció finalitzada. El Prat ja va dur a terme  tasques de sensibilització de la ciutadania arran de la sequera 2007, fet que ha propiciat que actualment el consum d'aigua del municipi sigui de 97 l/hab·dia. </t>
  </si>
  <si>
    <t>N.1</t>
  </si>
  <si>
    <t>Creació de la Taula de l'Aigua</t>
  </si>
  <si>
    <t>Creation of the Water Board</t>
  </si>
  <si>
    <t xml:space="preserve">L'Ajuntament del Prat ha constituït l'anomenada Taula de l'Aigua, un nou òrgan d'organització i coordinació en la gestió dels serveis municipals relacionats amb el cicle de l'aigua. Els objectius de la Taula s'adrecen a garantir la millor planificació i coordinació de les actuacions a executar en el territori en matèria d'aigües.
Aquest nou òrgan municipal està presidit per l'alcalde, Lluís Tejedor, i format per representants polítics i tècnics de les àrees municipals d'Urbanisme i Medi Ambient; i Seguretat Ciutadana, Manteniment i Serveis Urbans; així com de l'empresa municipal Aigües del Prat. Es reunirà quadrimestralment de manera ordinària i amb caràcter extraordinari quan es consideri necessari.
Al Prat, per les característiques del territori, la gestió dels serveis relacionats amb el cicle de l'aigua "és una activitat prioritària que necessita de la coordinació de diferents àmbits municipals", asseguren fonts del consistori. "Aquesta activitat, ja prou complexa per ella mateixa, afegeix ara l'aparició d'un nou recurs, com és l'aigua regenerada, que se suma a l'aigua subterrània, tradicional font d'alimentació de la ciutat".
És per això que l'Ajuntament ha considerat necessària la constitució de la Taula de l'Aigua "per coordinar l'acció concertada, el debat i l'intercanvi d'informació entre els diferents serveis municipals relacionats amb el cicle de l'aigua".
</t>
  </si>
  <si>
    <t>D.1.2</t>
  </si>
  <si>
    <t>Afrontar la problemàtica i estudiar solucions per la regressió crònica del litoral del delta del Llobregat.</t>
  </si>
  <si>
    <t>Tackling the issue of the Delta's Llobregat chronic coast regression</t>
  </si>
  <si>
    <t>Recerca de solucions sostenibles econòmica i ambientalment per tal de reduir la quantitat de sorra a aportar i la seva periodicitat. Es contempla un pressupost de 50.000 € per possibles estudis al respecte.</t>
  </si>
  <si>
    <t>AMB,Direcció General de Sostenibilitat de la Costa i del Mar (Ministeri d’Agricultura, Alimentació i Medi Ambient). Direcció General de Ports i Costes del departament de Territori i Sostenibilitat de la Generalitat de Catalunya</t>
  </si>
  <si>
    <t>Frenar o reduir el ritme de pèrdua de platges</t>
  </si>
  <si>
    <t>Restrain or reduce loss of beaches</t>
  </si>
  <si>
    <t>E.1.1</t>
  </si>
  <si>
    <t xml:space="preserve">Integrar el seguiment del PLACC en el si de la Comissió de seguiment del PAES incorporant els tècnics municipals implicats </t>
  </si>
  <si>
    <t xml:space="preserve">To integrate PLACC monitorig within PAES monitoring Commission </t>
  </si>
  <si>
    <t>Consisteix en incorporar a la Comissió diferents tècnics municipals implicats en l'execució i seguiment d'accions d'adaptació. Concretament, els corresponents a l'àrea d'Alcaldia, Urbanisme i medi ambient, Seguretat ciutadana, manteniment i serveis urbans, i esports i salut pública.</t>
  </si>
  <si>
    <t>E.1.2</t>
  </si>
  <si>
    <t xml:space="preserve">Fer sessions de formació interna als serveis tècnics de l'Ajuntament en relació a l'aplicació de les mesures i el seu monitoratge </t>
  </si>
  <si>
    <t>Make internal training sessions to City Council technical service regarding the implementation of the measures and their monitoring</t>
  </si>
  <si>
    <t>Per tal que els tècnics implicats coneguin les seves responsabilitats i dispodin de les eines adequades per dur a terme les actuacions de manera eficient, es realitzaran una serie de sessions de formació periòdiques. Per tant, primer s'haurà de denfinir un programa de formació continuada per tot el període de vigència del Pla.</t>
  </si>
  <si>
    <t>E.1.3</t>
  </si>
  <si>
    <t xml:space="preserve">Col·laborar amb els agents implicats per facilitar l’aplicació de mesures promogudes o executades per altres ens i administracions supramunicipals </t>
  </si>
  <si>
    <t>To collaborate with stakeholders to facilitate the implementation of measures promoted or implemented by other entities and administrations</t>
  </si>
  <si>
    <t>Col·laboració per tal de garantir la coherència entre actuacions de diferents plans que es duguin a terme al Prat, i per a l'aplicació d'una estratègia global. Les actuacions principals de les cuals l'Ajuntament serà el principal responsable estan vinculades a incrementar la resiliència del municipi; reposició de sorres costaneres o reutilització d'aigua regenerada. L'Ajuntament haurà de fer un seguiment periòdic.</t>
  </si>
  <si>
    <t xml:space="preserve">Àrea Metropolitana de Barcelona, Consorci del Parc Agrari del Baix Llobregat, Consorci dels Espais Naturals del Delta, Port de Barcelona, Aigües Ter-Llobregat, Agència Catalana de l’Aigua, entre d’altres. </t>
  </si>
  <si>
    <t>C.3.1</t>
  </si>
  <si>
    <t>Afavorir l'estalvi i l'eficiència energètica dels edificis públics i privats, i en particular les mesures que permeten reduir la demanda de refrigeració</t>
  </si>
  <si>
    <t>To encourage saving and energy efficiency of public and private buildings, and measures that reduce the demand for cooling</t>
  </si>
  <si>
    <t xml:space="preserve">Acció en curs. </t>
  </si>
  <si>
    <t>A.2.5</t>
  </si>
  <si>
    <t>Elaborar un Pla estratègic del verd urbà públic </t>
  </si>
  <si>
    <t>Develop a strategic plan of green public urban</t>
  </si>
  <si>
    <t>Redacció d'un Pla estratègic pel verd urbà públic que tingui l'adaptació al canvi climàtic com un dels seus eixos bàsics. Es consideraran l'espècies de baix requerimient hídric i tolerants a la calor per a noves plantacions, la priorització d'espècies autòctones, la incroporació de criteris de funcionalitat urbana i de gestió d'aigua i de productes fitoquímics.</t>
  </si>
  <si>
    <t>AMB (Espai públic)</t>
  </si>
  <si>
    <t>A.6.1</t>
  </si>
  <si>
    <t>Vetllar per  la realització de les operacions de manteniment i neteja periòdiques de les pinedes litorals i altres elements del paisatge litoral.</t>
  </si>
  <si>
    <t>Ensure the completion of regular maintenance and cleaning of the coastal pine forests and other coastal landscape .</t>
  </si>
  <si>
    <t>Acció en curs. Els treballs silvícoles de manteniment, amb especial atenció a les franges de seguretat envers les àrees urbanitzades, vies de comunicació i altres elements singulars, ja es duen a terme de manera periòdica.</t>
  </si>
  <si>
    <t>CEND, Ajuntament del Prat</t>
  </si>
  <si>
    <t>C.1.1</t>
  </si>
  <si>
    <t xml:space="preserve">Actualitzar l’estratègia local de biodiversitat del Prat per garantir la resiliència dels hàbitats naturals del delta i la seva connectivitat </t>
  </si>
  <si>
    <t>Update Prat biodiversity local strategy to ensure the resilience of Delta's natural habitats and its connectivity</t>
  </si>
  <si>
    <t>Incidència en la millora de la resiliència dels ecosistemes, en la garantia i reforç de la connectivitat ecològica, en la monitorització d'impactes visuals, en la identificació d'hàbitats i espècis amenaçades i en la definició d'estratègies comunicatives per a la sensibilització ciutadana.</t>
  </si>
  <si>
    <t>CEND,</t>
  </si>
  <si>
    <t>A.3.2</t>
  </si>
  <si>
    <t>Garantir una bona permeabilitat i drenatge dels sistemes urbans i, en especial, dels de nova creació. Incorpora també l'acció B.1.4 del PLACC.</t>
  </si>
  <si>
    <t>Ensure the urban systems permeability and drainage</t>
  </si>
  <si>
    <t xml:space="preserve">Acció en curs. La creació de nous sistemes de drenatge urbà per tal de facilitar la recàrrega natural de l'aqüífer i per reduïr possibles inundacions, ja es té en compte en les diferents figures de l'actual planejament. Un aspecte específic a avaluar de manera més detallada és l'eventual instal·lació de basses de recàrrega en ubicacions estratègiques. </t>
  </si>
  <si>
    <t>Millor recàrrega de l'aqüífer i prevenció de les inundacions.</t>
  </si>
  <si>
    <t>Better recharge of the aquifer and prevention of floods.</t>
  </si>
  <si>
    <t>B.1.1</t>
  </si>
  <si>
    <t>Consolidar un Pla de gestió i manteniment de la xarxa de canals pluvials i de desguàs per garantir la seva capacitat i integrant els aspectes de biodiversitat i paisatge</t>
  </si>
  <si>
    <t>To consolidate a management and maintenance plan of  canals and rainwater drainage networks to ensure their capacity and integrating biodiversity and landscape aspects</t>
  </si>
  <si>
    <t xml:space="preserve">Acció en curs. Els darrers anys l'Ajuntament ha dut a terme  tasques de manteniment i neteja dels canals pluvials principals (Bunyola, Transvasament, Pluvial 5, Laminació i Sabogal). Cal mantenir aquestes actuacions preventives, tot integrant-les en el marc d'una planificació específica, que integri també qüestions relatives a la biodiversitat i al paisatge.  </t>
  </si>
  <si>
    <t>AMB, ACA, Ajuntament del Prat</t>
  </si>
  <si>
    <t>B.1.2</t>
  </si>
  <si>
    <t>Elaborar  un pla de detecció dels punts crítics per al desguàs urbà i definir el seu  manteniment</t>
  </si>
  <si>
    <t>Develop a planto detection critical points and define urban drainage maintenance</t>
  </si>
  <si>
    <t>Parcialment en curs. Ja s'han dut a terme actuacions de detecció de punts crítics i s'han fet actuacions específiques, com per exemple un pas subterrani sota la línia ferroviària.  Cal mantenir el monitoratge sobre aquesta qüestió.</t>
  </si>
  <si>
    <t>C.2.1</t>
  </si>
  <si>
    <t>Write up an action protocol in case of heat waves</t>
  </si>
  <si>
    <t>El protocol d'actuació preveu la identificació de persones de contacte dels edificis dels col·lectius més vulnerables i relacionar quins no estan preparats per fer front a onades de calor, la identificació d'edificis adequats per l'ús temporal en cas de trasllat de persones vulnerables, el protocol d'avís i transports d'afectats, el canvi d'horaris d'esdeveniments a l'estiu, i la comunicació i sensibilització ciutadana.</t>
  </si>
  <si>
    <t>C.2.2</t>
  </si>
  <si>
    <t>Revisar les estratègies de mobilitat sostenible en clau de reducció de la contaminació atmosfèrica d'acord amb el PMQA i el PMU</t>
  </si>
  <si>
    <t>Review sustainable mobility strategies for   reducing air pollution in accordance with the PMU and PMQA</t>
  </si>
  <si>
    <t>El Prat de Llobregat està declarat zona de protecció especial de l’ambient atmosfèric pels òxids de nitrogen i les partícules en suspensió. Les estratègies de mobilitat del nou Pla de Mobilitat Urbana Sostenible han de facilitar el transvasament modal i afavorir la conversió del parc de vehicles a flotes menys contaminants. L'acció consisteix en reforçar la cobertura i competitivitat del transport públic, en l'ampliació de sones 30 i carrils bici, en les mesures de regulació de la mobilitat, increment de l'espai públic per a la mobilitat sostenible, en l'adquisició de vehicles municipals més sostenibles així com la promoció de la compra privada, i en la comunicació de les estratègies a la ciutadania.</t>
  </si>
  <si>
    <t>Millora de la qualitat de l'aire amb menor risc de problemes per la salut i malalties respiratòries relacionades amb l'incement de temperatura.</t>
  </si>
  <si>
    <t>Improvement of air quality and lowest risk of health problems and respiratory diseases related to temperature intake</t>
  </si>
  <si>
    <t>D.1.3</t>
  </si>
  <si>
    <t>Mantenir el seguiment de l'evolució de la línia de la costa i vetllar per la transferència d'informació i el reforç de la coordinació entre els agents implicats</t>
  </si>
  <si>
    <t>Keep track of the coastline evolution and strengthen coordination among stakeholders</t>
  </si>
  <si>
    <t>Acció en curs. L’AMB i l’Ajuntament compten amb mecanismes de seguiment de l'evolució de la línea de la costa. Cal garantir els procediments per facilitar una adequada transferència d'informació referent al Prat.</t>
  </si>
  <si>
    <t>A.4.1</t>
  </si>
  <si>
    <t>Promoure convenis amb centres de recerca aplicada per avaluar la magnitud dels canvis i la possibilitat d’utilitzar noves varietats més tolerants a la sequera i a les plagues. Incorpora també l'acció C.5.2 del PLACC.</t>
  </si>
  <si>
    <t>Promote agreements with applied research centers to evaluate the magnitude of the changes and the possibility of using new varieties more tolerant to drought and more resistant crops</t>
  </si>
  <si>
    <t>Acció en curs. Recerca de noves varietats de productivitat dels conreus que siguin més tolerants en front les sequeres i més resistents a l'acció de les plagues que puguin sorgir.</t>
  </si>
  <si>
    <t>CPA, Ajuntament del Prat</t>
  </si>
  <si>
    <t>A.4.2</t>
  </si>
  <si>
    <t>Assessorar als agricultors per adaptar la producció a les condicions climàtiques</t>
  </si>
  <si>
    <t>Advising farmers to adapt production to the climate</t>
  </si>
  <si>
    <t>Acció en curs. En relació a la acció A.4.1, consisteix en donar suport i assessorament als agricultors per tal de que tinguin les eines de coneixement suficients per adaptar la seva producció a les noves condicions climàtiques.</t>
  </si>
  <si>
    <t>A.5.1</t>
  </si>
  <si>
    <t xml:space="preserve">Millorar l’eficiència dels sistemes de reg </t>
  </si>
  <si>
    <t>Improving the irrigation systems efficiency</t>
  </si>
  <si>
    <t>AMB, CPA</t>
  </si>
  <si>
    <t>A.5.2</t>
  </si>
  <si>
    <t>Promoure l’ús d’aigua regenerada per al reg agrícola</t>
  </si>
  <si>
    <t>Promote the use of reclaimed water for agricultural irrigation</t>
  </si>
  <si>
    <t xml:space="preserve">Acció en curs. L'aigua de la depuradora del Prat ja s'ha fet servir per a reg agrícola al Parc Agrari. Amb tot, el seu ús no s'ha generalitzat per reticències relatives al cost i a la qualitat de l'aigua. </t>
  </si>
  <si>
    <t>AMB, ACA, CPA</t>
  </si>
  <si>
    <t>C.5.1</t>
  </si>
  <si>
    <t xml:space="preserve">Promoure la utilització de tractaments fitosanitaris de baix impacte pel medi aquàtic i les estratègies de lluita biològica </t>
  </si>
  <si>
    <t>Promote the use of phytosanitary treatments for low impact aquatic and biological control strategies</t>
  </si>
  <si>
    <t>Acció en curs. Es preten la promoció de nous tractaments de baix impacte per reduir el risc d'afectació per plagues als conreus.</t>
  </si>
  <si>
    <t>C.5.3</t>
  </si>
  <si>
    <t>Preveure actuacions per una ràpida detecció de noves plagues</t>
  </si>
  <si>
    <t>Foresee actions to rapid detection of new pests</t>
  </si>
  <si>
    <t>Acció en curs. Descripció de diferents actuacions protocolaries per a la detecció de noves plagues de conreus de fomra ràpida i eficient.</t>
  </si>
  <si>
    <t>AMB, CPA, Ajuntament del Prat</t>
  </si>
  <si>
    <t>A.1.1</t>
  </si>
  <si>
    <t>Definir i implementar un sistema de seguiment del canvi climàtic sobre els ecosistemes aquàtics del delta del Llobregat</t>
  </si>
  <si>
    <t>Define and implement a monitoring system of climate change on Delta del Llobregat aquatic ecosystems</t>
  </si>
  <si>
    <t>Acció en curs. El Consorci del Delta del Llobregat efectua anàlisis de seguiment fisicoquímic i biològic dels estanys. D'altra banda, l'ACA realitza el seguiment de l'índex de qualitat fluvial del tram final del Llobregat. Cal mantenir aquests monitoratges i avaluar els resultats des d'una perspectiva de canvi climàtic.</t>
  </si>
  <si>
    <t>AMB, ACA, CEND</t>
  </si>
  <si>
    <t>A.1.2</t>
  </si>
  <si>
    <t>Valorar la viabilitat de millorar la qualitat de l'efluent regenerat de la depuradora, entre altres opcions, pel manteniment del règim hídric de les zones humides del delta</t>
  </si>
  <si>
    <t>Assess the feasibility of improving regenerated effluent treatment plant quality, for the hydrological regime of Delta wetlands maintenance</t>
  </si>
  <si>
    <t xml:space="preserve">Acció en curs. L'aigua regenerada de la depuradora del Prat s'havia utilitzat pel manteniment del règim hídric de les zones humides, però la qualitat actual de l'efluent dificulta aquest ús. Altres opcions a considerar passen per la utilització d'aigua agrícola o procedent de l'aqüífer profund. </t>
  </si>
  <si>
    <t>A.1.3</t>
  </si>
  <si>
    <t>Tornar a utilitzar aigua regenerada de la depuradora del Prat per garantir el cabal ecològic del riu i garantir la recàrrega de l'aqüífer. Incorpora també l'acció A.3.1 del PLACC</t>
  </si>
  <si>
    <t>Reuse of reclaimed water from Prat treatment to ensure the river's ecological flow and to recharge the aquifer</t>
  </si>
  <si>
    <t xml:space="preserve">Acció en curs. L'aigua regenerada del tractament terciari de l'EDAR del Prat s'havia utilitzat per a cobrir diferents usos, inclòs el manteniment del cabal ecològic, però s'ha deixat de fer a causa del seu cost d'operació. </t>
  </si>
  <si>
    <t>B.1.3</t>
  </si>
  <si>
    <t>Continuar amb la detecció dels riscos d'afecció a la qualitat del medi aquàtic per l'increment de la freqüència dels episodis de col·lapse dels sistemes de desguàs urbà i definir les necessitats de manteniment</t>
  </si>
  <si>
    <t>Acció parcialment en curs. S'està fent un seguiment sistemàtic de detecció de riscos, però que caldria protocolitzar.</t>
  </si>
  <si>
    <t>CEND</t>
  </si>
  <si>
    <t>B.2.1</t>
  </si>
  <si>
    <t>Revisar els protocols d’actuació en cas d’incidència respecte a la qualitat de les aigües de bany i fer un monitoratge dels episodis que es produeixin</t>
  </si>
  <si>
    <t>Acció en curs. Consisteix en revisar els protocols d'actuació davant una incidència a les aigües de bany. Existeixen protocols d'actuació en cas de contaminació de les aigües de bany que, si s'escau, caldrà actualitzar, registrar i analitzar en termes de canvi climàtic.</t>
  </si>
  <si>
    <t>C.4.1</t>
  </si>
  <si>
    <t xml:space="preserve">Seguiment i control periòdic de les espècies exòtiques i invasores </t>
  </si>
  <si>
    <t>Periodic monitoring and control of invasive exotic species</t>
  </si>
  <si>
    <t>Acció en curs.</t>
  </si>
  <si>
    <t>AMB, CEND, Ajuntament del Prat</t>
  </si>
  <si>
    <t>D.1.1</t>
  </si>
  <si>
    <t>Continuació del mecanisme d'aportació periòdica de sorres per part del Port de Barcelona i ATLL</t>
  </si>
  <si>
    <t>Continue of periodic sand contribution by the Barcelona harbour and ATLL</t>
  </si>
  <si>
    <t>Acció en curs. El Port de Barcelona i l'ATLL realitzen periòdicament aportacions de sorra, en compliment de les seves respectives declaracions d'impacte ambiental.</t>
  </si>
  <si>
    <t>PdB, ATLL</t>
  </si>
  <si>
    <t>MEDI-1.1</t>
  </si>
  <si>
    <t>Pla de protecció dels espais naturals de Sant Just Desvern davant el canvi climàtic</t>
  </si>
  <si>
    <t>Consorci del P.N. de Collserola 
AMB-Serveis Ambientals
Aj. St. Just-Servei de Medi Ambient
DiBa
GenCat-Dept. de Territori i Sostenibilitat</t>
  </si>
  <si>
    <t>Generació de llocs de treball 
Millora espais d’ús públic / lleure
Millora biodiversitat i qualitat de l’aire
Manteniment/increment espais verds</t>
  </si>
  <si>
    <t>Ordenança municipal de protecció de l’arbrat i dels espais verds de Sant Just Desvern, 2014
Agenda 21 Local de Sant Just Desvern, 2000 
Pla d’Acció Ambiental de Sant Just Desvern, 2000
Pla Agropecuari del Parc Natural de Collserola, 2015
Pla Especial d’Ordenació i Protecció del medi natural del Parc de Collserola (PEPCo), de 1987, que serà substituït pel 
Pla Especial de Protecció del Medi Natural i del Paisatge del Parc Natural de la Serra de Collserola (PEPNat), pendent d’aprovacióPla del verd urbà de l’AMB</t>
  </si>
  <si>
    <t xml:space="preserve">MEDI 2.1 </t>
  </si>
  <si>
    <t>Inventari i programa d’actuacions per zones amb risc d’erosió i/o esllavissades</t>
  </si>
  <si>
    <t>Consorci del P.N. de Collserola 
AMB-Serveis Ambientals
AMB- Serveis d’Espai Públic</t>
  </si>
  <si>
    <t xml:space="preserve">Reduir la contaminació de l’aigua
Reduir la contaminació terrestre
Millorar la biodiversitat i els ecosistemes
Mantenir i incrementar els espais verds </t>
  </si>
  <si>
    <t>AIGUA-1.1</t>
  </si>
  <si>
    <t>Elaboració d’un Pla de Recursos Hídrics alternatius pel municipi</t>
  </si>
  <si>
    <t>Servei de Medi Ambient
Servei d'Infraestructures</t>
  </si>
  <si>
    <t>AGBAR
AMB-Serveis Ambientals
AMB-Serveis del Cicle de l’Aigua
ACA</t>
  </si>
  <si>
    <t>Disponibilitat de recurs per a usos domèstics
Manteniment de cabals ecològics a cursos superficials
Reduir l’impacte ambiental a través de la conscienciació
Captació d’aigua efectiva i ininterrompuda</t>
  </si>
  <si>
    <t>Ordenança municipal reguladora de la incorporació de sistemes d’aprofitament de les aigües pluvials als edificis de l’Aj. de St. Just, 2006</t>
  </si>
  <si>
    <t>AIGUA-1.2</t>
  </si>
  <si>
    <t>Programa de conscienciació, actuacions i ajudes per millorar l’eficiència i estalvi d’aigua</t>
  </si>
  <si>
    <t>Servei de Medi Ambient
Servei de Comunicació</t>
  </si>
  <si>
    <t>AMB-Serveis Ambientals
DiBa 
Consorci del P.N. de Collserola
ACA</t>
  </si>
  <si>
    <t>Mantenir cabals ecològics a cursos superficials
Millorar la biodiversitat i els ecosistemes
Reduir l’impacte medi ambiental a través de la conscienciació
Captació d’aigua efectiva i ininterrompuda</t>
  </si>
  <si>
    <t>Agenda Local 21 de Sant Just, 2000
Ordenança municipal reguladora de la incorporació de sistemes d’aprofitament de les aigües pluvials als edificis de l’Aj. de St. Just (2006)</t>
  </si>
  <si>
    <t>AIGUA-1.3</t>
  </si>
  <si>
    <t>Programa per a l’estudi i l’inventari de les mines i pous d’aigua subterrània</t>
  </si>
  <si>
    <t>AMB-Serveis del Cicle de l’Aigua
Consorci del P.N. de Collserola
AGBAR
ACA</t>
  </si>
  <si>
    <t>Manteniment de recursos per a ús domèstic
Millorar la quantitat d’aigua disponible
Millorar la biodiversitat i els ecosistemes
Reduir l’impacte medi ambiental a través de la conscienciació</t>
  </si>
  <si>
    <t>Agenda 21 Local de Sant Just Desvern, 2000</t>
  </si>
  <si>
    <t>SAL-1.1</t>
  </si>
  <si>
    <t>Elaboració d’un Pla de Control d’olors a la xarxa de clavegueram</t>
  </si>
  <si>
    <t>Empresa concessionària del manteniment de la xarxa de clavegueram</t>
  </si>
  <si>
    <t>Estalvi de reparacions per corrosió 
Millores en el benestar de la població
Millores en el servei Públic
Millora de la qualitat de l’aire urbà
Millora de la qualitat dels medis receptors</t>
  </si>
  <si>
    <t>Pla Director del Clavegueram de Sant Just Desvern, 2015
Reglament del Servei municipal de clavegueram, 2013</t>
  </si>
  <si>
    <t>SAL-2.1</t>
  </si>
  <si>
    <t>Ampliar Zones Urbanes d’Atmosfera Protegida (ZUAP)</t>
  </si>
  <si>
    <t>Servei de Medi Ambient
Servei de Mobilitat</t>
  </si>
  <si>
    <t>AMB - Serveis Ambientals, Transports i Mobilitat
GenCat - Dept. de Salut Pública</t>
  </si>
  <si>
    <t>Reduir els impactes sobre la salut
Reduir la mortalitat derivada de malalties
Millora benestar ciutadans
Reduir els impactes en els grups més vulnerables
Millorar la qualitat de l’aire
Millorar la biodiversitat i els ecosistemes
Reduir l’impacte medi ambiental a través de la conscienciació</t>
  </si>
  <si>
    <t>Ordenança de l’estacionament de vehicles per a persones amb discapacitat (2017)
Reglament de trànsit i seguretat vial (2017)
Programa d’inspeccions de les obres i activitats comunicades (2017)
Pla de verificació de les obres i activitats comunicades del municipi (2016)
Reglament del servei públic d’estacionament regulat a les vies públiques del municipi de Sant Just Desvern i de l’aparcament del Mil•lenari (2015)
Ordenança municipal reguladora dels criteris ambientals a adoptar en les obres de construcció, rehabilitació i demolició
PMUS</t>
  </si>
  <si>
    <t>SAL-2.2</t>
  </si>
  <si>
    <t xml:space="preserve">Mantenir i ampliar els protocols d’actuació específics per episodis d’elevada contaminació atmosfèrica urbana </t>
  </si>
  <si>
    <t xml:space="preserve">Servei de Seguretat Ciutadana, Comunicació, Mobilitat, Urbanisme, Salut Pública i Medi Ambient </t>
  </si>
  <si>
    <t>AMB-Serveis Ambientals
AMB-Direcció de Transports i Mobilitat
GenCat - Dept. de Salut Pública
ASPCAT</t>
  </si>
  <si>
    <t>Reduir els impactes sobre la salut
Reduir la mortalitat derivada de malalties
Millores en la comoditat pública
Reduir els impactes en els grups més vulnerables
Millorar la qualitat de l’aire, la biodiversitat i els ecosistemes
Reduir la contaminació terrestre, l’impacte medi ambiental a través de la conscienciació</t>
  </si>
  <si>
    <t>SAL-3.1</t>
  </si>
  <si>
    <t xml:space="preserve">Incrementar les campanyes de conscienciació ciutadana i actuació per onada de calor </t>
  </si>
  <si>
    <t>Servei de Salut Pública, Comunicació, Seguretat ciutadana i Medi Ambient</t>
  </si>
  <si>
    <t>GenCat - Dept. de Salut Pública</t>
  </si>
  <si>
    <t>Estalvi de despeses associades al tractament de la població afectada
Augment producció laboral
Reducció mortalitat
Reducció afectacions (malalties derivades)
Millora benestar ciutadania
Reducció impactes en grups més vulnerables</t>
  </si>
  <si>
    <t>SAL-3.2</t>
  </si>
  <si>
    <t>Incrementar les dotacions mèdiques en el CAP en períodes d’alt risc d’onada de calor</t>
  </si>
  <si>
    <t xml:space="preserve">Servei de Salut Pública i Medi Ambient </t>
  </si>
  <si>
    <t>Generació de llocs de treball
Incrementar la productivitat laboral
Reduir l’efecte sobre la mortalitat
Reduir els efectes sobre la salut
Realçar el Servei Públic
Reduir l’impacte sobre el grup més vulnerable</t>
  </si>
  <si>
    <t>SAL-4.1.</t>
  </si>
  <si>
    <t>Potenciar la campanya d’inspeccions, conscienciació ciutadana i de serveis municipals per fer front a episodis de salmonel·losi i legionel·losi</t>
  </si>
  <si>
    <t>Servei de Salut Pública, Servei de Medi Ambient</t>
  </si>
  <si>
    <t>GenCat – Dept. De Salut Pública
Agència de Salut Pública de Catalunya (ASPCAT)
Servei Català de la Salut (CatSalut)</t>
  </si>
  <si>
    <t>Estalvi de despeses associades als episodis de legionel•la/salmonel•la 
Generació de llocs de treball
Millora Serveis Públics 
Reducció d’impactes sobre grups vulnerables
Millora qualitat de l’aire dins els edificis</t>
  </si>
  <si>
    <t>SAL-5.1</t>
  </si>
  <si>
    <t xml:space="preserve">Establir un protocol d’actuació en cas de detecció de plagues i campanyes per a la seva prevenció i eliminació </t>
  </si>
  <si>
    <t>Servei de Medi Ambient i Servei de Salut Pública</t>
  </si>
  <si>
    <t xml:space="preserve">AMB- Serveis Ambientals
AMB- Serveis D’Espai Públic
GenCat – Dept. De Salut Pública
Consorci del P.N. de Collserola </t>
  </si>
  <si>
    <t xml:space="preserve">Generació de llocs de treball
Increment productivitat sector agrari
Millorar la biodiversitat i els ecosistemes terrestres
Menor utilització plaguicides (detecció ràpida)
Increment ingressos
Reduir els impactes sobre la salut de les persones
Millora Serveis Públics </t>
  </si>
  <si>
    <t>TRANS-1.1</t>
  </si>
  <si>
    <t>Elaboració d’un Pla d’Acció de Resiliència urbana per Sant Just Desvern</t>
  </si>
  <si>
    <t xml:space="preserve">Serveis d’Infraestructures, Energia i Seguretat Ciutadana </t>
  </si>
  <si>
    <t>Gestors de serveis urbans, públics o privats</t>
  </si>
  <si>
    <t>Reducció temps inactivitat serveis urbans
Reducció temps inactivitat serveis urbans
Reducció impactes sobre la salut de les persones
Reducció impactes sobre grups vulnerables
Reducció danys urbans directes
Reducció danys urbans indirectes
Increment productivitat econòmica (per més ràpida recuperació dels serveis urbans)</t>
  </si>
  <si>
    <t>TRANS-1.2</t>
  </si>
  <si>
    <t>Integrar els resultats i seguiment del PAES en el procés d’implementació del PLACC municipal</t>
  </si>
  <si>
    <t>DiBa
ICAEN</t>
  </si>
  <si>
    <t>Increment de l’ús d’energies renovables
Increment del confort 
Reducció de la dependència d’importació energètica
Estalvis en electricitat
Increment de la vida útil dels edificis per major aïllament de les condicions externes
Menor pressió sobre la línia de distribució energètica</t>
  </si>
  <si>
    <t>TRANS-1.3</t>
  </si>
  <si>
    <t>Via verda articulada al voltant del Corredor de la Riera de Sant Just connectada a una xarxa verda metropolitana (green grid)</t>
  </si>
  <si>
    <t>TRANS-1.4</t>
  </si>
  <si>
    <t>Creació d'un fons climàtic</t>
  </si>
  <si>
    <t xml:space="preserve"> Municipal facilities environmentalization</t>
  </si>
  <si>
    <t xml:space="preserve">Amb el concepte d’ambientalització de la gestió d'un equipament es fa referència a la incorporació de criteris de sostenibilitat en la gestió general de les seves activitats. 
Totes les activitats tenen un determinat efecte ambiental. En els equipaments l'impacte es genera,  de manera directa o indirecta,  mitjançant la utilització de productes i serveis i els hàbits de treball, que porten associat el consum de recursos naturals (aigua, energia, etc.), la producció de residus així com les emissions de gasos a l'atmosfera. Alhora, també comporten conseqüències sobre la salut, per exemple, causa del soroll, les radiacions d’equips ofimàtics o les emissions de productes químics. 
Aquesta acció pretén elaborar un pla general que es centra, sobretot, en el canvi d’hàbits dels treballadors i usuaris dels equipaments (hàbits de consums, compra verda, separació de residus, ...), tot i que també s'inclou l’avaluació de les instal·lacions i dels sistemes que actualment disposen els diferents edificis per a l’estalvi d’aigua i energia i la gestió dels seus residus.  
A cadascun dels equipaments s'haurà de designar una persona responsable del pla, encarregada de donar suport per tal de realitzar la diagnosi ambiental així com de fer el seguiment de la implantació de les propostes que se'n derivin.
</t>
  </si>
  <si>
    <t>Diputació de Barcelona (Medi Ambient)</t>
  </si>
  <si>
    <t>Aprofitant la nova redacció del POUM del municipi, s'hi inclourà una definició actualitzada de Zona Urbanitzable que tingui present els impactes futurs previstos a causa del Canvi Climàtic com l'augment de la intensitat de les tampoestes, l'augment de les rierades i de les inundacions, les sequeres,.... Per tal de fer un urbanisme municipal més resilient a tots els riscos que pot causar el canvi climàtic.</t>
  </si>
  <si>
    <t>POUM i Normes subsidiàries de planejament urbanístic de la Catalunya Central per a Torrelavit (1993)</t>
  </si>
  <si>
    <t>Revisió de l'estat i augment del manteniment sota les línies d’alta tensió</t>
  </si>
  <si>
    <t xml:space="preserve">L’acció pròpiament l’haurà de dur a terme el responsable de la línia d’alta tensió (400 kV) i les diverses línies de mitja tensió que creuen el municipi. 
La distribuïdora de la zona és ENDESA. Encara que a la cartografia del SITMUN no figurin suports, al mapa topogràfic 1:25.000 del ICGC s’han observat 13 torres i s’ha mesurat una longitud aproximada de 4,5 km.  
L’ajuntament haurà de vetllar per que els diferents responsables duguin a terme una revisió periòdica de l'estat de les línies d'alta tensió i facin el manteniment adequat de la vegetació de sota de les mateixes per reduir el risc d'incendi degut a aquestes instal·lacions.
</t>
  </si>
  <si>
    <t>ENDESA, ADF, Protecció Civil, Propietaris Forestals</t>
  </si>
  <si>
    <t xml:space="preserve">La compra d'estella, respon a l'estalvi en la compra del combustible i a la conseqüent reducció d'emissions de CO2 a l'atmosfera. 
El mercat de l'estella no ha variat durant els últims anys (entre 0,03 €/kwh i 0,028 €/kwh durant el període 2007-2013)  i no està sotmès a les decisions de les grans empreses en relació als combustibles fòssils (cost del kWh del gasoil ha augmentat un 130% durant la darrera dècada, el del gas natural un 86% i l'electricitat s'ha encarit un 87%), per tant es pot assegurar un preu molt més baix que el del gas propà (0,028 €/kwh en front dels 0,077 €/kwh i molt estable al llarg del temps. 
Pel que fa a les emissions de CO2, el balanç és gairebé zero i per tant s'eliminen aquelles emissions de C02 que s'emeten al utilitzar altres combustibles fòssils. A més, per fer rendible el consum de biomassa, obliga a no haver d'anar a buscar-la gaire lluny i per tant incentiva una gestió forestal  sostenible de les zones properes on hi ha aquest tipus de consum de combustible, aportant així una acció doble de mitigació i d'adaptació alhora, reduint el risc d'incendis forestals. 
En aquest municipi, a més, s'ha d'incloure la utilització del sarment de la vinya ja que és un producte abundant i que està disponible.
L’Ajuntament haurà de fomentar l’ús d’aquest recurs proper a tots aquells ciutadans del municipi que disposin de calderes de biomassa fent-ne divulgació i donant exemple amb el consum de biomassa de proximitat a les seves instal·lacions
</t>
  </si>
  <si>
    <t>ADF, Propietaris Forestals, sector vitivinícola.</t>
  </si>
  <si>
    <t>Ordenança fiscal núm. 9. Taxa pel subministrament d'aigua</t>
  </si>
  <si>
    <t xml:space="preserve">Instal·lació de proteccions solars fixes o provisionals als principals punts de trànsit peatonal o  concentració d'equipaments. L'acció pretén protegir a les persones més vulnerables dels dies calorosos i onades de calor. Inicialment es proposa a la zona del l'Escola J. J. Ràfols i la Pista Esportiva,  però es pot ampliar o modificar segons els trajectes més freqüentats per les persones. Poden ser tendals que només es posin en l'època estival o increment de l'arbrat. </t>
  </si>
  <si>
    <t xml:space="preserve">L’acció pretén promoure la sensibilització dels col·lectius d'agricultors de la vinya del municipi envers els nous sistemes de producció agrícola que tenen en compte les solucions basades en la natura, posant en valor els sistemes d'agricultura ecològica.  
Hi ha alguns exemples a la comarca com la nova marca CORPINNAT que, entre les seves solucions per a prestigiar el vi escumós elaborat a la zona, s'hi inclou la necessitat de que es cultivi de manera ecològica.
L’Ajuntament haurà de promoure o facilitar iniciatives i fomentar aquest tipus de cultiu entre els agricultors/productors dels seu municipi.
</t>
  </si>
  <si>
    <t>Campanyes de promoció turística per donar a conèixer l’entorn natural del Riu Mediona-Bitlles</t>
  </si>
  <si>
    <t>Tourist promotion campaigns to publicize the Mediona-Bitlles river natural environment</t>
  </si>
  <si>
    <t xml:space="preserve">L'acció preten crear elements publicitaris tals com fulletons informatius i promocionals, web i altres elements publicitaris per tal de donar a conèixer a la població el Riu Bitlles i el seu entorn al llatg de tot el seu recorregut o especificament el tram que travessa el terme municipal de Torrelavit. 
Aquesta acció té per objectiu principal sensibilitzar i promoure l'acostament de la societat a l'entorn natural d'aquests ecosistema tant important a nivell ambiental com històric i social
</t>
  </si>
  <si>
    <t>Ajuntaments de Sant Sadurní d'Anoia, Sant Pere de Riudebitlles, Sant Quintí de Mediona i Mediona</t>
  </si>
  <si>
    <t xml:space="preserve">Redacció del DUPROCIM tenint en consideració els impactes associats al canvi climàtic </t>
  </si>
  <si>
    <t>Actualitzar els plans multirisc i incloent l'actualització de la part d'incendis (anterior Pla Infocat), pla obligat pel municipi. Darrera homologació Infocat el 12/06/2014.</t>
  </si>
  <si>
    <t>Seguretat de la població ja que la nova redacció pot donar una visió global de l’adaptació als riscos del canvi climàtic.</t>
  </si>
  <si>
    <t>DUPROCIM i PAM INFOCAT</t>
  </si>
  <si>
    <t>Millores per a la recuperació de l’entorn fluvial del riu Mediona-Bitlles</t>
  </si>
  <si>
    <t>Improvements for the recovery of the Mediona-Bitlles river environment</t>
  </si>
  <si>
    <t xml:space="preserve">L’objectiu d’aquesta acció és  la recuperació de l’entorn fluvial del riu Mediona-Bitlles tant a nivell de preservació de l’espai natural com de recuperació de l’ús social, històric i recreatiu del riu sempre de manera sostenible.
El riu Mediona-Bitlles travessa els termes municipals de Mediona, Sant Pere de Riudebitlles, Torrelavit fins desembocar al riu Anoia. Aquest indret té un valor ecològic, paisatgístic i socio-cultural molt important.                                                                                                   Descripció de les accions a dur a terme:
- Condicionament i obertura de camins
- Restauració del pas per creuar el riu
- Restauració de la comporta avariada ( per a poder regular la làmina, el salt d’aigua per sobre la resclosa i el volum d’aigua necessària pels regants de la zona)
- Condicionament de la terrassa al·luvial (per tal de potenciar la zona d’esbarjo i crear un parc)
- Condicionament de l’entorn (mitjançant col·locació de papereres per tal de mantenir l’entorn en òptimes condicions i evitar l’abocament de deixalles al riu)
- Instal·lació d’un rètol informatiu (que contingui un plànol general de l’indret, una breu explicació sobre El Parca de les Pubilles i la seva importància pel municipi així com les indicacions bàsiques a tenir en compte pel manteniment de l’entorn)
- Plantació (es concentrarà al marge esquerre del riu, on s’habilitarà un camí des del Parc de les Pubilles fins a la resclosa)
- Neteja de l’últim tram per a substituir les canyes i poder-hi plantar espècies autòctones)                                                                                                                                                                                                                                                                                                                                                                                           En resum, les actuacions proposades estan encaminades a la integració de l'espai fluvial com un ambient periurbà en el qual es potencien les activitats socials, recreatives i pedagògiques, augmentant la sensibilització social cap a aquest espai.
</t>
  </si>
  <si>
    <t>Consell Comarcat de l'Alt Penedès</t>
  </si>
  <si>
    <t>Millora de la biodiversitat i connexió d'ecosistemes naturals</t>
  </si>
  <si>
    <t xml:space="preserve">L’Ajuntament haurà de vetllar del correcte manteniment i la millora continuada dels camins i pistes forestals del terme municipal de Torrelavit, alguns dels quals donen accés a zones rurals i nuclis disseminats per tal que s'asseguri l'accés dels equips d'emergència en casos d'incidències meteorològiques i/o incendis.
El TM de Torrelavit disposa d’una xarxa de 106,1 km repartits en 133 camins inventariats. 
Més de la meitat es troben, en general, en bon estat de conservació. La majoria són camins d’ús diari, que són l’accés a cases disseminades, vinyes que es treballen o camins per anar d’un nucli de població a un altre (evitant la carretera).  Tot i així la meitat presenten algun punt crític al seu traçat.
Hi ha 25 camins que es troben en molt bon estat de conservació (camins que porten a alguna explotació industrial o negoci). 
Per altra banda n’hi ha 21 que es troben en molt mal estat de conservació i s’han de recórrer amb molta precaució amb un turisme, a peu o bé és impossible passar-hi. El càlcul de despesa s'ha fet de manera aproximada.
</t>
  </si>
  <si>
    <t>Catàleg de Camins de Torrelavit i DUPROCIM</t>
  </si>
  <si>
    <t xml:space="preserve">L'Ajuntament, com a responsable del subministrament d'aigua potable al municipi de Torrelavit implementarà polítiques actives d'informació als abonats a la factura comunicant/informant als usuaris d'aigua de xarxa sobre mesures d'estalvi de consum, estadístiques de consum i posicionament del propi abonat respecte la mitjana mitjançant un tríptic anual amb informació general i un de trimestral amb l’estadística de consum dels diferents abonats. 
Aquesta informació s’afegiria a la factura per tal que cada abonat pugui veure el seu posicionament a través del seu consum i el gràfic.
</t>
  </si>
  <si>
    <t xml:space="preserve">Modificació de l'ordenança fiscal número 6 de la taxa per recollida, tractament i eliminació d'escombraries. 
Actulament la taxa presenta el mateix import per a tothom (tant les diferents activitats econòmiques com els particulars). 
Amb aquesta acció es pretén modificar la taxa en funció de si es tracta d'una activitat econòmica (possibles grans productors de residus o gestió pròpia d'alguna fracció) o d'un particular per a fer-la més proporcional al volum i tipologia de residus que es produeixen en cada cas.  
Per altra banda també es pretén incloure bonificacions d'aquesta taxa per als usuaris particulars que facin un ús regular de la deixalleria al llarg de l'any. 
Amb aquestes modificacions s'incentiva la correcta separació dels residus i, el que és més important, la reducció dels mateixos.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</si>
</sst>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9"/>
      <name val="Calibri"/>
      <family val="2"/>
      <scheme val="minor"/>
    </font>
    <font>
      <sz val="9"/>
      <name val="Calibri"/>
      <family val="2"/>
    </font>
    <font>
      <sz val="11"/>
      <color theme="1"/>
      <name val="Calibri"/>
      <family val="2"/>
      <scheme val="minor"/>
    </font>
    <font>
      <b/>
      <sz val="11"/>
      <color theme="1"/>
      <name val="Calibri"/>
      <family val="2"/>
      <scheme val="minor"/>
    </font>
    <font>
      <sz val="9"/>
      <color rgb="FFFF0000"/>
      <name val="Calibri"/>
      <family val="2"/>
    </font>
    <font>
      <sz val="10"/>
      <color rgb="FFFF0000"/>
      <name val="Calibri"/>
      <family val="2"/>
    </font>
    <font>
      <sz val="10"/>
      <name val="Arial"/>
      <family val="2"/>
    </font>
    <font>
      <sz val="9"/>
      <name val="Calibri"/>
      <family val="2"/>
      <scheme val="minor"/>
    </font>
    <font>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s>
  <borders count="4">
    <border>
      <left/>
      <right/>
      <top/>
      <bottom/>
      <diagonal/>
    </border>
    <border>
      <left/>
      <right/>
      <top/>
      <bottom style="thin">
        <color theme="4" tint="0.39997558519241921"/>
      </bottom>
      <diagonal/>
    </border>
    <border>
      <left/>
      <right/>
      <top/>
      <bottom style="dashed">
        <color auto="1"/>
      </bottom>
      <diagonal/>
    </border>
    <border>
      <left/>
      <right/>
      <top style="dashed">
        <color auto="1"/>
      </top>
      <bottom style="dashed">
        <color auto="1"/>
      </bottom>
      <diagonal/>
    </border>
  </borders>
  <cellStyleXfs count="3">
    <xf numFmtId="0" fontId="0" fillId="0" borderId="0"/>
    <xf numFmtId="0" fontId="7" fillId="0" borderId="0"/>
    <xf numFmtId="9" fontId="3" fillId="0" borderId="0" applyFont="0" applyFill="0" applyBorder="0" applyAlignment="0" applyProtection="0"/>
  </cellStyleXfs>
  <cellXfs count="69">
    <xf numFmtId="0" fontId="0" fillId="0" borderId="0" xfId="0"/>
    <xf numFmtId="0" fontId="0" fillId="0" borderId="0" xfId="0" applyAlignment="1">
      <alignment horizontal="center"/>
    </xf>
    <xf numFmtId="0" fontId="0" fillId="0" borderId="0" xfId="0" pivotButton="1"/>
    <xf numFmtId="0" fontId="0" fillId="0" borderId="0" xfId="0" applyAlignment="1">
      <alignment horizontal="left"/>
    </xf>
    <xf numFmtId="0" fontId="4" fillId="4" borderId="1" xfId="0" applyFont="1" applyFill="1" applyBorder="1"/>
    <xf numFmtId="0" fontId="0" fillId="0" borderId="0" xfId="0" applyNumberFormat="1"/>
    <xf numFmtId="0" fontId="1" fillId="2" borderId="2" xfId="0" applyFont="1" applyFill="1" applyBorder="1" applyAlignment="1">
      <alignment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 fillId="3" borderId="2" xfId="0" applyFont="1" applyFill="1" applyBorder="1" applyAlignment="1">
      <alignment wrapText="1"/>
    </xf>
    <xf numFmtId="0" fontId="1" fillId="3" borderId="2" xfId="0" applyFont="1" applyFill="1" applyBorder="1" applyAlignment="1"/>
    <xf numFmtId="0" fontId="1" fillId="3" borderId="2" xfId="0" applyFont="1" applyFill="1" applyBorder="1" applyAlignment="1">
      <alignment horizontal="right" wrapText="1"/>
    </xf>
    <xf numFmtId="0" fontId="1" fillId="2" borderId="2" xfId="0" applyFont="1" applyFill="1" applyBorder="1" applyAlignment="1">
      <alignment horizontal="center" wrapText="1"/>
    </xf>
    <xf numFmtId="0" fontId="1" fillId="0" borderId="2" xfId="0" applyFont="1" applyBorder="1" applyAlignment="1">
      <alignment wrapText="1"/>
    </xf>
    <xf numFmtId="0" fontId="8" fillId="2" borderId="3" xfId="0" applyFont="1" applyFill="1" applyBorder="1" applyAlignment="1">
      <alignment wrapText="1"/>
    </xf>
    <xf numFmtId="0" fontId="8" fillId="3" borderId="3" xfId="0" applyFont="1" applyFill="1" applyBorder="1" applyAlignment="1">
      <alignment horizontal="center" wrapText="1"/>
    </xf>
    <xf numFmtId="0" fontId="8" fillId="3" borderId="3" xfId="0" applyFont="1" applyFill="1" applyBorder="1" applyAlignment="1">
      <alignment horizontal="left" wrapText="1"/>
    </xf>
    <xf numFmtId="0" fontId="8" fillId="3" borderId="3" xfId="0" applyFont="1" applyFill="1" applyBorder="1" applyAlignment="1">
      <alignment horizontal="center"/>
    </xf>
    <xf numFmtId="0" fontId="8" fillId="3" borderId="3" xfId="0" applyFont="1" applyFill="1" applyBorder="1" applyAlignment="1">
      <alignment wrapText="1"/>
    </xf>
    <xf numFmtId="0" fontId="8" fillId="3" borderId="3" xfId="0" applyFont="1" applyFill="1" applyBorder="1" applyAlignment="1"/>
    <xf numFmtId="0" fontId="8" fillId="3" borderId="3" xfId="0" applyFont="1" applyFill="1" applyBorder="1" applyAlignment="1">
      <alignment horizontal="right" wrapText="1"/>
    </xf>
    <xf numFmtId="0" fontId="8" fillId="2" borderId="3" xfId="0" applyFont="1" applyFill="1" applyBorder="1" applyAlignment="1">
      <alignment horizontal="center" wrapText="1"/>
    </xf>
    <xf numFmtId="0" fontId="2" fillId="0" borderId="3" xfId="0" applyFont="1" applyBorder="1" applyAlignment="1" applyProtection="1">
      <alignment horizontal="left" wrapText="1"/>
      <protection locked="0"/>
    </xf>
    <xf numFmtId="0" fontId="1" fillId="0" borderId="3" xfId="0" applyFont="1" applyBorder="1" applyAlignment="1">
      <alignment wrapText="1"/>
    </xf>
    <xf numFmtId="0" fontId="2" fillId="2" borderId="3" xfId="0" applyFont="1" applyFill="1" applyBorder="1" applyAlignment="1" applyProtection="1">
      <alignment horizontal="left" wrapText="1"/>
    </xf>
    <xf numFmtId="0" fontId="2" fillId="3" borderId="3" xfId="0" applyFont="1" applyFill="1" applyBorder="1" applyAlignment="1" applyProtection="1">
      <alignment horizontal="center" wrapText="1"/>
      <protection locked="0"/>
    </xf>
    <xf numFmtId="0" fontId="2" fillId="3" borderId="3" xfId="0" applyFont="1" applyFill="1" applyBorder="1" applyAlignment="1" applyProtection="1">
      <alignment horizontal="left" wrapText="1"/>
      <protection locked="0"/>
    </xf>
    <xf numFmtId="0" fontId="2" fillId="3" borderId="3" xfId="0" applyFont="1" applyFill="1" applyBorder="1" applyAlignment="1" applyProtection="1">
      <alignment horizontal="left"/>
      <protection locked="0"/>
    </xf>
    <xf numFmtId="3" fontId="2" fillId="3" borderId="3" xfId="0" applyNumberFormat="1" applyFont="1" applyFill="1" applyBorder="1" applyAlignment="1" applyProtection="1">
      <alignment horizontal="right" wrapText="1"/>
      <protection locked="0"/>
    </xf>
    <xf numFmtId="3" fontId="2" fillId="3" borderId="3" xfId="0" applyNumberFormat="1" applyFont="1" applyFill="1" applyBorder="1" applyAlignment="1" applyProtection="1">
      <alignment horizontal="left" wrapText="1"/>
      <protection locked="0"/>
    </xf>
    <xf numFmtId="3" fontId="2" fillId="2" borderId="3" xfId="0" applyNumberFormat="1" applyFont="1" applyFill="1" applyBorder="1" applyAlignment="1" applyProtection="1">
      <alignment horizontal="center" wrapText="1"/>
    </xf>
    <xf numFmtId="0" fontId="2" fillId="2" borderId="3" xfId="0" applyFont="1" applyFill="1" applyBorder="1" applyAlignment="1" applyProtection="1">
      <alignment horizontal="left" wrapText="1"/>
      <protection locked="0"/>
    </xf>
    <xf numFmtId="0" fontId="2" fillId="3" borderId="3" xfId="0" applyFont="1" applyFill="1" applyBorder="1" applyAlignment="1" applyProtection="1">
      <alignment wrapText="1"/>
      <protection locked="0"/>
    </xf>
    <xf numFmtId="0" fontId="2" fillId="3" borderId="3" xfId="0" applyFont="1" applyFill="1" applyBorder="1" applyAlignment="1" applyProtection="1">
      <protection locked="0"/>
    </xf>
    <xf numFmtId="3" fontId="2" fillId="3" borderId="3" xfId="0" applyNumberFormat="1" applyFont="1" applyFill="1" applyBorder="1" applyAlignment="1" applyProtection="1">
      <alignment wrapText="1"/>
      <protection locked="0"/>
    </xf>
    <xf numFmtId="0" fontId="2" fillId="0" borderId="3" xfId="0" applyFont="1" applyBorder="1" applyAlignment="1" applyProtection="1">
      <alignment wrapText="1"/>
      <protection locked="0"/>
    </xf>
    <xf numFmtId="3" fontId="5" fillId="3" borderId="3" xfId="0" applyNumberFormat="1" applyFont="1" applyFill="1" applyBorder="1" applyAlignment="1" applyProtection="1">
      <alignment wrapText="1"/>
      <protection locked="0"/>
    </xf>
    <xf numFmtId="3" fontId="5" fillId="3" borderId="3" xfId="0" applyNumberFormat="1" applyFont="1" applyFill="1" applyBorder="1" applyAlignment="1" applyProtection="1">
      <alignment horizontal="right" wrapText="1"/>
      <protection locked="0"/>
    </xf>
    <xf numFmtId="3" fontId="5" fillId="2" borderId="3" xfId="0" applyNumberFormat="1" applyFont="1" applyFill="1" applyBorder="1" applyAlignment="1" applyProtection="1">
      <alignment horizontal="center" wrapText="1"/>
    </xf>
    <xf numFmtId="3" fontId="6" fillId="3" borderId="3" xfId="0" applyNumberFormat="1" applyFont="1" applyFill="1" applyBorder="1" applyAlignment="1" applyProtection="1">
      <alignment wrapText="1"/>
      <protection locked="0"/>
    </xf>
    <xf numFmtId="0" fontId="5" fillId="3" borderId="3" xfId="0" applyFont="1" applyFill="1" applyBorder="1" applyAlignment="1" applyProtection="1">
      <alignment horizontal="center" wrapText="1"/>
      <protection locked="0"/>
    </xf>
    <xf numFmtId="0" fontId="5" fillId="3" borderId="3" xfId="0" applyFont="1" applyFill="1" applyBorder="1" applyAlignment="1" applyProtection="1">
      <alignment wrapText="1"/>
      <protection locked="0"/>
    </xf>
    <xf numFmtId="0" fontId="0" fillId="0" borderId="3" xfId="0" applyBorder="1"/>
    <xf numFmtId="0" fontId="2" fillId="2" borderId="3" xfId="0" applyFont="1" applyFill="1" applyBorder="1" applyAlignment="1" applyProtection="1">
      <alignment horizontal="left"/>
    </xf>
    <xf numFmtId="0" fontId="0" fillId="3" borderId="3" xfId="0" applyFill="1" applyBorder="1" applyAlignment="1">
      <alignment horizontal="center" vertical="center"/>
    </xf>
    <xf numFmtId="3" fontId="2" fillId="3" borderId="3" xfId="0" applyNumberFormat="1" applyFont="1" applyFill="1" applyBorder="1" applyAlignment="1" applyProtection="1">
      <alignment horizontal="center" wrapText="1"/>
      <protection locked="0"/>
    </xf>
    <xf numFmtId="0" fontId="2" fillId="3" borderId="3" xfId="0" applyFont="1" applyFill="1" applyBorder="1" applyAlignment="1" applyProtection="1">
      <alignment horizontal="center"/>
      <protection locked="0"/>
    </xf>
    <xf numFmtId="0" fontId="2" fillId="2" borderId="3" xfId="1" applyFont="1" applyFill="1" applyBorder="1" applyAlignment="1" applyProtection="1">
      <alignment horizontal="left" wrapText="1"/>
    </xf>
    <xf numFmtId="0" fontId="2" fillId="3" borderId="3" xfId="1" applyFont="1" applyFill="1" applyBorder="1" applyAlignment="1" applyProtection="1">
      <alignment horizontal="center" wrapText="1"/>
      <protection locked="0"/>
    </xf>
    <xf numFmtId="0" fontId="2" fillId="3" borderId="3" xfId="1" applyFont="1" applyFill="1" applyBorder="1" applyAlignment="1" applyProtection="1">
      <alignment horizontal="left" wrapText="1"/>
      <protection locked="0"/>
    </xf>
    <xf numFmtId="0" fontId="2" fillId="3" borderId="3" xfId="1" applyFont="1" applyFill="1" applyBorder="1" applyAlignment="1" applyProtection="1">
      <alignment horizontal="left"/>
      <protection locked="0"/>
    </xf>
    <xf numFmtId="0" fontId="2" fillId="5" borderId="3" xfId="1" applyFont="1" applyFill="1" applyBorder="1" applyAlignment="1" applyProtection="1">
      <alignment horizontal="center" wrapText="1"/>
      <protection locked="0"/>
    </xf>
    <xf numFmtId="3" fontId="2" fillId="3" borderId="3" xfId="1" applyNumberFormat="1" applyFont="1" applyFill="1" applyBorder="1" applyAlignment="1" applyProtection="1">
      <alignment horizontal="center" wrapText="1"/>
      <protection locked="0"/>
    </xf>
    <xf numFmtId="3" fontId="2" fillId="2" borderId="3" xfId="1" applyNumberFormat="1" applyFont="1" applyFill="1" applyBorder="1" applyAlignment="1" applyProtection="1">
      <alignment horizontal="center" wrapText="1"/>
    </xf>
    <xf numFmtId="3" fontId="2" fillId="3" borderId="3" xfId="1" applyNumberFormat="1" applyFont="1" applyFill="1" applyBorder="1" applyAlignment="1" applyProtection="1">
      <alignment horizontal="left" wrapText="1"/>
      <protection locked="0"/>
    </xf>
    <xf numFmtId="0" fontId="2" fillId="2" borderId="3" xfId="1" applyFont="1" applyFill="1" applyBorder="1" applyAlignment="1" applyProtection="1">
      <alignment horizontal="left" wrapText="1"/>
      <protection locked="0"/>
    </xf>
    <xf numFmtId="0" fontId="2" fillId="3" borderId="3" xfId="1" applyFont="1" applyFill="1" applyBorder="1" applyAlignment="1" applyProtection="1">
      <alignment wrapText="1"/>
      <protection locked="0"/>
    </xf>
    <xf numFmtId="0" fontId="2" fillId="3" borderId="3" xfId="1" applyFont="1" applyFill="1" applyBorder="1" applyAlignment="1" applyProtection="1">
      <protection locked="0"/>
    </xf>
    <xf numFmtId="3" fontId="2" fillId="3" borderId="3" xfId="1" applyNumberFormat="1" applyFont="1" applyFill="1" applyBorder="1" applyAlignment="1" applyProtection="1">
      <alignment wrapText="1"/>
      <protection locked="0"/>
    </xf>
    <xf numFmtId="0" fontId="2" fillId="6" borderId="3" xfId="1" applyFont="1" applyFill="1" applyBorder="1" applyAlignment="1" applyProtection="1">
      <alignment horizontal="center" wrapText="1"/>
      <protection locked="0"/>
    </xf>
    <xf numFmtId="0" fontId="0" fillId="0" borderId="3" xfId="0" applyBorder="1" applyAlignment="1"/>
    <xf numFmtId="0" fontId="0" fillId="0" borderId="3" xfId="0" applyBorder="1" applyAlignment="1">
      <alignment horizontal="center"/>
    </xf>
    <xf numFmtId="3" fontId="9" fillId="0" borderId="0" xfId="0" applyNumberFormat="1" applyFont="1" applyAlignment="1">
      <alignment horizontal="center"/>
    </xf>
    <xf numFmtId="3" fontId="0" fillId="0" borderId="0" xfId="0" applyNumberFormat="1"/>
    <xf numFmtId="9" fontId="0" fillId="0" borderId="0" xfId="2" applyFont="1"/>
    <xf numFmtId="9" fontId="4" fillId="0" borderId="0" xfId="2" applyFont="1"/>
    <xf numFmtId="0" fontId="0" fillId="7" borderId="0" xfId="0" applyFill="1"/>
    <xf numFmtId="0" fontId="0" fillId="7" borderId="0" xfId="0" applyFill="1" applyAlignment="1">
      <alignment horizontal="center"/>
    </xf>
    <xf numFmtId="3" fontId="9" fillId="7" borderId="0" xfId="0" applyNumberFormat="1" applyFont="1" applyFill="1" applyAlignment="1">
      <alignment horizontal="center"/>
    </xf>
  </cellXfs>
  <cellStyles count="3">
    <cellStyle name="Normal" xfId="0" builtinId="0"/>
    <cellStyle name="Normal 2 2" xfId="1"/>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100"/>
            </a:pPr>
            <a:r>
              <a:rPr lang="ca-ES" sz="1100"/>
              <a:t>Repartiment de la despesa segons sectors</a:t>
            </a:r>
          </a:p>
        </c:rich>
      </c:tx>
      <c:layout>
        <c:manualLayout>
          <c:xMode val="edge"/>
          <c:yMode val="edge"/>
          <c:x val="5.3387789143179529E-2"/>
          <c:y val="1.1594202898550725E-2"/>
        </c:manualLayout>
      </c:layout>
      <c:overlay val="0"/>
    </c:title>
    <c:autoTitleDeleted val="0"/>
    <c:plotArea>
      <c:layout>
        <c:manualLayout>
          <c:layoutTarget val="inner"/>
          <c:xMode val="edge"/>
          <c:yMode val="edge"/>
          <c:x val="0.29629283489096575"/>
          <c:y val="0.21719806763285024"/>
          <c:w val="0.50398753894080994"/>
          <c:h val="0.62523671497584543"/>
        </c:manualLayout>
      </c:layout>
      <c:pieChart>
        <c:varyColors val="1"/>
        <c:ser>
          <c:idx val="0"/>
          <c:order val="0"/>
          <c:dLbls>
            <c:dLbl>
              <c:idx val="0"/>
              <c:layout>
                <c:manualLayout>
                  <c:x val="-0.12471852233424092"/>
                  <c:y val="0.22419049792688958"/>
                </c:manualLayout>
              </c:layout>
              <c:spPr/>
              <c:txPr>
                <a:bodyPr/>
                <a:lstStyle/>
                <a:p>
                  <a:pPr>
                    <a:defRPr b="1">
                      <a:solidFill>
                        <a:schemeClr val="bg1"/>
                      </a:solidFill>
                    </a:defRPr>
                  </a:pPr>
                  <a:endParaRPr lang="ca-ES"/>
                </a:p>
              </c:txPr>
              <c:showLegendKey val="0"/>
              <c:showVal val="0"/>
              <c:showCatName val="1"/>
              <c:showSerName val="0"/>
              <c:showPercent val="1"/>
              <c:showBubbleSize val="0"/>
            </c:dLbl>
            <c:dLbl>
              <c:idx val="1"/>
              <c:spPr/>
              <c:txPr>
                <a:bodyPr/>
                <a:lstStyle/>
                <a:p>
                  <a:pPr>
                    <a:defRPr b="1">
                      <a:solidFill>
                        <a:schemeClr val="bg1"/>
                      </a:solidFill>
                    </a:defRPr>
                  </a:pPr>
                  <a:endParaRPr lang="ca-ES"/>
                </a:p>
              </c:txPr>
              <c:showLegendKey val="0"/>
              <c:showVal val="0"/>
              <c:showCatName val="1"/>
              <c:showSerName val="0"/>
              <c:showPercent val="1"/>
              <c:showBubbleSize val="0"/>
            </c:dLbl>
            <c:txPr>
              <a:bodyPr/>
              <a:lstStyle/>
              <a:p>
                <a:pPr>
                  <a:defRPr>
                    <a:solidFill>
                      <a:sysClr val="windowText" lastClr="000000"/>
                    </a:solidFill>
                  </a:defRPr>
                </a:pPr>
                <a:endParaRPr lang="ca-ES"/>
              </a:p>
            </c:txPr>
            <c:showLegendKey val="0"/>
            <c:showVal val="0"/>
            <c:showCatName val="1"/>
            <c:showSerName val="0"/>
            <c:showPercent val="1"/>
            <c:showBubbleSize val="0"/>
            <c:showLeaderLines val="1"/>
          </c:dLbls>
          <c:cat>
            <c:multiLvlStrRef>
              <c:f>'per sectors'!#REF!</c:f>
            </c:multiLvlStrRef>
          </c:cat>
          <c:val>
            <c:numRef>
              <c:f>'per sectors'!#REF!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plotArea>
      <c:layout>
        <c:manualLayout>
          <c:layoutTarget val="inner"/>
          <c:xMode val="edge"/>
          <c:yMode val="edge"/>
          <c:x val="0.29056960136984522"/>
          <c:y val="0.18380163005940048"/>
          <c:w val="0.49134844141187456"/>
          <c:h val="0.71351316731341596"/>
        </c:manualLayout>
      </c:layout>
      <c:pieChart>
        <c:varyColors val="1"/>
        <c:ser>
          <c:idx val="0"/>
          <c:order val="0"/>
          <c:dLbls>
            <c:dLbl>
              <c:idx val="0"/>
              <c:layout>
                <c:manualLayout>
                  <c:x val="2.4568175558764529E-2"/>
                  <c:y val="5.528246117695735E-2"/>
                </c:manualLayout>
              </c:layout>
              <c:showLegendKey val="0"/>
              <c:showVal val="0"/>
              <c:showCatName val="1"/>
              <c:showSerName val="0"/>
              <c:showPercent val="1"/>
              <c:showBubbleSize val="0"/>
            </c:dLbl>
            <c:dLbl>
              <c:idx val="1"/>
              <c:layout>
                <c:manualLayout>
                  <c:x val="-3.5569157399471295E-3"/>
                  <c:y val="7.9017113950533675E-4"/>
                </c:manualLayout>
              </c:layout>
              <c:showLegendKey val="0"/>
              <c:showVal val="0"/>
              <c:showCatName val="1"/>
              <c:showSerName val="0"/>
              <c:showPercent val="1"/>
              <c:showBubbleSize val="0"/>
            </c:dLbl>
            <c:dLbl>
              <c:idx val="2"/>
              <c:layout>
                <c:manualLayout>
                  <c:x val="-7.6887753116527653E-3"/>
                  <c:y val="-3.4771251679664443E-3"/>
                </c:manualLayout>
              </c:layout>
              <c:showLegendKey val="0"/>
              <c:showVal val="0"/>
              <c:showCatName val="1"/>
              <c:showSerName val="0"/>
              <c:showPercent val="1"/>
              <c:showBubbleSize val="0"/>
            </c:dLbl>
            <c:dLbl>
              <c:idx val="3"/>
              <c:layout>
                <c:manualLayout>
                  <c:x val="2.7164619249611919E-2"/>
                  <c:y val="-2.8708133971291867E-4"/>
                </c:manualLayout>
              </c:layout>
              <c:showLegendKey val="0"/>
              <c:showVal val="0"/>
              <c:showCatName val="1"/>
              <c:showSerName val="0"/>
              <c:showPercent val="1"/>
              <c:showBubbleSize val="0"/>
            </c:dLbl>
            <c:dLbl>
              <c:idx val="5"/>
              <c:layout>
                <c:manualLayout>
                  <c:x val="-1.9349582233508704E-3"/>
                  <c:y val="-5.2826075501230512E-3"/>
                </c:manualLayout>
              </c:layout>
              <c:showLegendKey val="0"/>
              <c:showVal val="0"/>
              <c:showCatName val="1"/>
              <c:showSerName val="0"/>
              <c:showPercent val="1"/>
              <c:showBubbleSize val="0"/>
            </c:dLbl>
            <c:dLbl>
              <c:idx val="6"/>
              <c:layout>
                <c:manualLayout>
                  <c:x val="-1.1221661542719021E-3"/>
                  <c:y val="2.4018636426427559E-2"/>
                </c:manualLayout>
              </c:layout>
              <c:showLegendKey val="0"/>
              <c:showVal val="0"/>
              <c:showCatName val="1"/>
              <c:showSerName val="0"/>
              <c:showPercent val="1"/>
              <c:showBubbleSize val="0"/>
            </c:dLbl>
            <c:dLbl>
              <c:idx val="8"/>
              <c:layout>
                <c:manualLayout>
                  <c:x val="1.2780424505772376E-2"/>
                  <c:y val="-4.0005493872819285E-2"/>
                </c:manualLayout>
              </c:layout>
              <c:showLegendKey val="0"/>
              <c:showVal val="0"/>
              <c:showCatName val="1"/>
              <c:showSerName val="0"/>
              <c:showPercent val="1"/>
              <c:showBubbleSize val="0"/>
            </c:dLbl>
            <c:dLbl>
              <c:idx val="11"/>
              <c:layout>
                <c:manualLayout>
                  <c:x val="7.6223585725589904E-2"/>
                  <c:y val="3.747880797197001E-3"/>
                </c:manualLayout>
              </c:layout>
              <c:showLegendKey val="0"/>
              <c:showVal val="0"/>
              <c:showCatName val="1"/>
              <c:showSerName val="0"/>
              <c:showPercent val="1"/>
              <c:showBubbleSize val="0"/>
            </c:dLbl>
            <c:txPr>
              <a:bodyPr/>
              <a:lstStyle/>
              <a:p>
                <a:pPr>
                  <a:defRPr sz="1000">
                    <a:solidFill>
                      <a:schemeClr val="tx1"/>
                    </a:solidFill>
                    <a:latin typeface="+mn-lt"/>
                  </a:defRPr>
                </a:pPr>
                <a:endParaRPr lang="ca-ES"/>
              </a:p>
            </c:txPr>
            <c:showLegendKey val="0"/>
            <c:showVal val="0"/>
            <c:showCatName val="1"/>
            <c:showSerName val="0"/>
            <c:showPercent val="1"/>
            <c:showBubbleSize val="0"/>
            <c:showLeaderLines val="1"/>
          </c:dLbls>
          <c:cat>
            <c:strRef>
              <c:f>porsector_CAST!$A$22:$A$33</c:f>
              <c:strCache>
                <c:ptCount val="12"/>
                <c:pt idx="0">
                  <c:v>Agricultura</c:v>
                </c:pt>
                <c:pt idx="1">
                  <c:v>Aigua</c:v>
                </c:pt>
                <c:pt idx="2">
                  <c:v>Altres</c:v>
                </c:pt>
                <c:pt idx="3">
                  <c:v>Edificis</c:v>
                </c:pt>
                <c:pt idx="4">
                  <c:v>Energia</c:v>
                </c:pt>
                <c:pt idx="5">
                  <c:v>Medi Ambient i biodiversitat</c:v>
                </c:pt>
                <c:pt idx="6">
                  <c:v>Planificació urbanística</c:v>
                </c:pt>
                <c:pt idx="7">
                  <c:v>Protecció civil i emergències</c:v>
                </c:pt>
                <c:pt idx="8">
                  <c:v>Residus</c:v>
                </c:pt>
                <c:pt idx="9">
                  <c:v>Salut</c:v>
                </c:pt>
                <c:pt idx="10">
                  <c:v>Transport</c:v>
                </c:pt>
                <c:pt idx="11">
                  <c:v>Turisme</c:v>
                </c:pt>
              </c:strCache>
            </c:strRef>
          </c:cat>
          <c:val>
            <c:numRef>
              <c:f>porsector_CAST!$E$22:$E$33</c:f>
              <c:numCache>
                <c:formatCode>General</c:formatCode>
                <c:ptCount val="12"/>
                <c:pt idx="0">
                  <c:v>111</c:v>
                </c:pt>
                <c:pt idx="1">
                  <c:v>160</c:v>
                </c:pt>
                <c:pt idx="2">
                  <c:v>76</c:v>
                </c:pt>
                <c:pt idx="3">
                  <c:v>41</c:v>
                </c:pt>
                <c:pt idx="4">
                  <c:v>17</c:v>
                </c:pt>
                <c:pt idx="5">
                  <c:v>61</c:v>
                </c:pt>
                <c:pt idx="6">
                  <c:v>44</c:v>
                </c:pt>
                <c:pt idx="7">
                  <c:v>21</c:v>
                </c:pt>
                <c:pt idx="8">
                  <c:v>9</c:v>
                </c:pt>
                <c:pt idx="9">
                  <c:v>56</c:v>
                </c:pt>
                <c:pt idx="10">
                  <c:v>11</c:v>
                </c:pt>
                <c:pt idx="11">
                  <c:v>11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ca-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manualLayout>
          <c:layoutTarget val="inner"/>
          <c:xMode val="edge"/>
          <c:yMode val="edge"/>
          <c:x val="0.13243173025573349"/>
          <c:y val="3.8760162091859215E-2"/>
          <c:w val="0.7823655357114131"/>
          <c:h val="0.63489093358785142"/>
        </c:manualLayout>
      </c:layout>
      <c:barChart>
        <c:barDir val="col"/>
        <c:grouping val="clustered"/>
        <c:varyColors val="0"/>
        <c:ser>
          <c:idx val="0"/>
          <c:order val="0"/>
          <c:invertIfNegative val="0"/>
          <c:dLbls>
            <c:dLbl>
              <c:idx val="0"/>
              <c:layout>
                <c:manualLayout>
                  <c:x val="-1.3224210742062126E-3"/>
                  <c:y val="-2.7192217154363475E-2"/>
                </c:manualLayout>
              </c:layout>
              <c:showLegendKey val="0"/>
              <c:showVal val="1"/>
              <c:showCatName val="0"/>
              <c:showSerName val="0"/>
              <c:showPercent val="0"/>
              <c:showBubbleSize val="0"/>
            </c:dLbl>
            <c:dLbl>
              <c:idx val="1"/>
              <c:layout>
                <c:manualLayout>
                  <c:x val="1.6498096428475648E-3"/>
                  <c:y val="-9.7292288454717112E-3"/>
                </c:manualLayout>
              </c:layout>
              <c:showLegendKey val="0"/>
              <c:showVal val="1"/>
              <c:showCatName val="0"/>
              <c:showSerName val="0"/>
              <c:showPercent val="0"/>
              <c:showBubbleSize val="0"/>
            </c:dLbl>
            <c:dLbl>
              <c:idx val="2"/>
              <c:layout>
                <c:manualLayout>
                  <c:x val="-7.6887753116527653E-3"/>
                  <c:y val="-3.4771251679664443E-3"/>
                </c:manualLayout>
              </c:layout>
              <c:showLegendKey val="0"/>
              <c:showVal val="1"/>
              <c:showCatName val="0"/>
              <c:showSerName val="0"/>
              <c:showPercent val="0"/>
              <c:showBubbleSize val="0"/>
            </c:dLbl>
            <c:dLbl>
              <c:idx val="3"/>
              <c:layout>
                <c:manualLayout>
                  <c:x val="7.5524214862037365E-4"/>
                  <c:y val="-2.3038702835174365E-2"/>
                </c:manualLayout>
              </c:layout>
              <c:showLegendKey val="0"/>
              <c:showVal val="1"/>
              <c:showCatName val="0"/>
              <c:showSerName val="0"/>
              <c:showPercent val="0"/>
              <c:showBubbleSize val="0"/>
            </c:dLbl>
            <c:dLbl>
              <c:idx val="5"/>
              <c:layout>
                <c:manualLayout>
                  <c:x val="-1.9349587177181419E-3"/>
                  <c:y val="-4.7272313606901636E-3"/>
                </c:manualLayout>
              </c:layout>
              <c:showLegendKey val="0"/>
              <c:showVal val="1"/>
              <c:showCatName val="0"/>
              <c:showSerName val="0"/>
              <c:showPercent val="0"/>
              <c:showBubbleSize val="0"/>
            </c:dLbl>
            <c:dLbl>
              <c:idx val="6"/>
              <c:layout>
                <c:manualLayout>
                  <c:x val="-1.1222708575695968E-3"/>
                  <c:y val="1.5486553254914888E-2"/>
                </c:manualLayout>
              </c:layout>
              <c:showLegendKey val="0"/>
              <c:showVal val="1"/>
              <c:showCatName val="0"/>
              <c:showSerName val="0"/>
              <c:showPercent val="0"/>
              <c:showBubbleSize val="0"/>
            </c:dLbl>
            <c:dLbl>
              <c:idx val="11"/>
              <c:layout>
                <c:manualLayout>
                  <c:x val="2.963262947608252E-4"/>
                  <c:y val="-2.46915543118799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porsector_CAST!$A$22:$A$33</c:f>
              <c:strCache>
                <c:ptCount val="12"/>
                <c:pt idx="0">
                  <c:v>Agricultura</c:v>
                </c:pt>
                <c:pt idx="1">
                  <c:v>Aigua</c:v>
                </c:pt>
                <c:pt idx="2">
                  <c:v>Altres</c:v>
                </c:pt>
                <c:pt idx="3">
                  <c:v>Edificis</c:v>
                </c:pt>
                <c:pt idx="4">
                  <c:v>Energia</c:v>
                </c:pt>
                <c:pt idx="5">
                  <c:v>Medi Ambient i biodiversitat</c:v>
                </c:pt>
                <c:pt idx="6">
                  <c:v>Planificació urbanística</c:v>
                </c:pt>
                <c:pt idx="7">
                  <c:v>Protecció civil i emergències</c:v>
                </c:pt>
                <c:pt idx="8">
                  <c:v>Residus</c:v>
                </c:pt>
                <c:pt idx="9">
                  <c:v>Salut</c:v>
                </c:pt>
                <c:pt idx="10">
                  <c:v>Transport</c:v>
                </c:pt>
                <c:pt idx="11">
                  <c:v>Turisme</c:v>
                </c:pt>
              </c:strCache>
            </c:strRef>
          </c:cat>
          <c:val>
            <c:numRef>
              <c:f>porsector_CAST!$J$22:$J$33</c:f>
              <c:numCache>
                <c:formatCode>#,##0</c:formatCode>
                <c:ptCount val="12"/>
                <c:pt idx="0">
                  <c:v>0</c:v>
                </c:pt>
                <c:pt idx="1">
                  <c:v>0</c:v>
                </c:pt>
                <c:pt idx="2">
                  <c:v>0</c:v>
                </c:pt>
                <c:pt idx="3">
                  <c:v>0</c:v>
                </c:pt>
                <c:pt idx="4">
                  <c:v>0</c:v>
                </c:pt>
                <c:pt idx="5">
                  <c:v>0</c:v>
                </c:pt>
                <c:pt idx="6">
                  <c:v>0</c:v>
                </c:pt>
                <c:pt idx="7">
                  <c:v>15871.142857142857</c:v>
                </c:pt>
                <c:pt idx="8">
                  <c:v>0</c:v>
                </c:pt>
                <c:pt idx="9">
                  <c:v>0</c:v>
                </c:pt>
                <c:pt idx="10">
                  <c:v>0</c:v>
                </c:pt>
                <c:pt idx="11">
                  <c:v>0</c:v>
                </c:pt>
              </c:numCache>
            </c:numRef>
          </c:val>
        </c:ser>
        <c:dLbls>
          <c:showLegendKey val="0"/>
          <c:showVal val="0"/>
          <c:showCatName val="0"/>
          <c:showSerName val="0"/>
          <c:showPercent val="0"/>
          <c:showBubbleSize val="0"/>
        </c:dLbls>
        <c:gapWidth val="100"/>
        <c:axId val="137074560"/>
        <c:axId val="137076096"/>
      </c:barChart>
      <c:catAx>
        <c:axId val="137074560"/>
        <c:scaling>
          <c:orientation val="minMax"/>
        </c:scaling>
        <c:delete val="0"/>
        <c:axPos val="b"/>
        <c:majorTickMark val="out"/>
        <c:minorTickMark val="none"/>
        <c:tickLblPos val="nextTo"/>
        <c:crossAx val="137076096"/>
        <c:crosses val="autoZero"/>
        <c:auto val="1"/>
        <c:lblAlgn val="ctr"/>
        <c:lblOffset val="100"/>
        <c:noMultiLvlLbl val="0"/>
      </c:catAx>
      <c:valAx>
        <c:axId val="137076096"/>
        <c:scaling>
          <c:orientation val="minMax"/>
        </c:scaling>
        <c:delete val="0"/>
        <c:axPos val="l"/>
        <c:majorGridlines>
          <c:spPr>
            <a:ln>
              <a:solidFill>
                <a:schemeClr val="bg1">
                  <a:lumMod val="75000"/>
                </a:schemeClr>
              </a:solidFill>
              <a:prstDash val="sysDot"/>
            </a:ln>
          </c:spPr>
        </c:majorGridlines>
        <c:title>
          <c:tx>
            <c:rich>
              <a:bodyPr rot="-5400000" vert="horz"/>
              <a:lstStyle/>
              <a:p>
                <a:pPr>
                  <a:defRPr/>
                </a:pPr>
                <a:r>
                  <a:rPr lang="ca-ES"/>
                  <a:t>€/acciió</a:t>
                </a:r>
              </a:p>
            </c:rich>
          </c:tx>
          <c:layout>
            <c:manualLayout>
              <c:xMode val="edge"/>
              <c:yMode val="edge"/>
              <c:x val="2.5381256919966299E-2"/>
              <c:y val="0.39135519041493938"/>
            </c:manualLayout>
          </c:layout>
          <c:overlay val="0"/>
        </c:title>
        <c:numFmt formatCode="#,##0" sourceLinked="1"/>
        <c:majorTickMark val="out"/>
        <c:minorTickMark val="none"/>
        <c:tickLblPos val="nextTo"/>
        <c:crossAx val="1370745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pieChart>
        <c:varyColors val="1"/>
        <c:ser>
          <c:idx val="0"/>
          <c:order val="0"/>
          <c:dLbls>
            <c:dLbl>
              <c:idx val="0"/>
              <c:layout>
                <c:manualLayout>
                  <c:x val="2.7703798873591749E-2"/>
                  <c:y val="2.6402633402813493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porsector_CAST!$P$21:$P$32</c:f>
              <c:strCache>
                <c:ptCount val="12"/>
                <c:pt idx="0">
                  <c:v>Agricultura y sector forestal</c:v>
                </c:pt>
                <c:pt idx="1">
                  <c:v>Agua</c:v>
                </c:pt>
                <c:pt idx="2">
                  <c:v>Otros</c:v>
                </c:pt>
                <c:pt idx="3">
                  <c:v>Edificios</c:v>
                </c:pt>
                <c:pt idx="4">
                  <c:v>Energía</c:v>
                </c:pt>
                <c:pt idx="5">
                  <c:v>Medio ambiente y biodiversidad</c:v>
                </c:pt>
                <c:pt idx="6">
                  <c:v>Planificación urbanística</c:v>
                </c:pt>
                <c:pt idx="7">
                  <c:v>Protecció civili y emergencias</c:v>
                </c:pt>
                <c:pt idx="8">
                  <c:v>Residuos</c:v>
                </c:pt>
                <c:pt idx="9">
                  <c:v>Salud</c:v>
                </c:pt>
                <c:pt idx="10">
                  <c:v>Transporte</c:v>
                </c:pt>
                <c:pt idx="11">
                  <c:v>Turismo</c:v>
                </c:pt>
              </c:strCache>
            </c:strRef>
          </c:cat>
          <c:val>
            <c:numRef>
              <c:f>porsector_CAST!$X$21:$X$32</c:f>
              <c:numCache>
                <c:formatCode>General</c:formatCode>
                <c:ptCount val="12"/>
                <c:pt idx="0">
                  <c:v>0</c:v>
                </c:pt>
                <c:pt idx="1">
                  <c:v>0</c:v>
                </c:pt>
                <c:pt idx="2">
                  <c:v>0</c:v>
                </c:pt>
                <c:pt idx="3">
                  <c:v>0</c:v>
                </c:pt>
                <c:pt idx="4">
                  <c:v>0</c:v>
                </c:pt>
                <c:pt idx="5">
                  <c:v>0</c:v>
                </c:pt>
                <c:pt idx="6">
                  <c:v>0</c:v>
                </c:pt>
                <c:pt idx="7">
                  <c:v>486007</c:v>
                </c:pt>
                <c:pt idx="8">
                  <c:v>0</c:v>
                </c:pt>
                <c:pt idx="9">
                  <c:v>0</c:v>
                </c:pt>
                <c:pt idx="10">
                  <c:v>0</c:v>
                </c:pt>
                <c:pt idx="1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invertIfNegative val="0"/>
          <c:dLbls>
            <c:dLbl>
              <c:idx val="1"/>
              <c:layout>
                <c:manualLayout>
                  <c:x val="4.1299317613963863E-17"/>
                  <c:y val="-3.8002547217977897E-2"/>
                </c:manualLayout>
              </c:layout>
              <c:dLblPos val="outEnd"/>
              <c:showLegendKey val="0"/>
              <c:showVal val="1"/>
              <c:showCatName val="0"/>
              <c:showSerName val="0"/>
              <c:showPercent val="0"/>
              <c:showBubbleSize val="0"/>
            </c:dLbl>
            <c:dLbl>
              <c:idx val="2"/>
              <c:layout>
                <c:manualLayout>
                  <c:x val="0"/>
                  <c:y val="-2.8501910413483423E-2"/>
                </c:manualLayout>
              </c:layout>
              <c:dLblPos val="outEnd"/>
              <c:showLegendKey val="0"/>
              <c:showVal val="1"/>
              <c:showCatName val="0"/>
              <c:showSerName val="0"/>
              <c:showPercent val="0"/>
              <c:showBubbleSize val="0"/>
            </c:dLbl>
            <c:dLbl>
              <c:idx val="3"/>
              <c:layout>
                <c:manualLayout>
                  <c:x val="0"/>
                  <c:y val="-3.8002547217977897E-2"/>
                </c:manualLayout>
              </c:layout>
              <c:dLblPos val="outEnd"/>
              <c:showLegendKey val="0"/>
              <c:showVal val="1"/>
              <c:showCatName val="0"/>
              <c:showSerName val="0"/>
              <c:showPercent val="0"/>
              <c:showBubbleSize val="0"/>
            </c:dLbl>
            <c:numFmt formatCode="#,##0\ &quot;€&quot;" sourceLinked="0"/>
            <c:txPr>
              <a:bodyPr/>
              <a:lstStyle/>
              <a:p>
                <a:pPr>
                  <a:defRPr sz="900" b="1"/>
                </a:pPr>
                <a:endParaRPr lang="ca-ES"/>
              </a:p>
            </c:txPr>
            <c:dLblPos val="outEnd"/>
            <c:showLegendKey val="0"/>
            <c:showVal val="1"/>
            <c:showCatName val="0"/>
            <c:showSerName val="0"/>
            <c:showPercent val="0"/>
            <c:showBubbleSize val="0"/>
            <c:showLeaderLines val="0"/>
          </c:dLbls>
          <c:cat>
            <c:strRef>
              <c:f>pormedida_CAST!$A$13:$A$17</c:f>
              <c:strCache>
                <c:ptCount val="5"/>
                <c:pt idx="0">
                  <c:v>a &lt; 1.000 hab.</c:v>
                </c:pt>
                <c:pt idx="1">
                  <c:v>b 1.000 a 5.000 hab.</c:v>
                </c:pt>
                <c:pt idx="2">
                  <c:v>c 5.000 a 20.000 hab.</c:v>
                </c:pt>
                <c:pt idx="3">
                  <c:v>d 20.000 a 50.000 hab.</c:v>
                </c:pt>
                <c:pt idx="4">
                  <c:v>e &gt;50.000 hab.</c:v>
                </c:pt>
              </c:strCache>
            </c:strRef>
          </c:cat>
          <c:val>
            <c:numRef>
              <c:f>pormedida_CAST!$K$13:$K$17</c:f>
              <c:numCache>
                <c:formatCode>#,##0</c:formatCode>
                <c:ptCount val="5"/>
                <c:pt idx="0">
                  <c:v>0</c:v>
                </c:pt>
                <c:pt idx="1">
                  <c:v>0</c:v>
                </c:pt>
                <c:pt idx="2">
                  <c:v>0</c:v>
                </c:pt>
                <c:pt idx="3">
                  <c:v>0</c:v>
                </c:pt>
                <c:pt idx="4">
                  <c:v>0</c:v>
                </c:pt>
              </c:numCache>
            </c:numRef>
          </c:val>
        </c:ser>
        <c:dLbls>
          <c:dLblPos val="outEnd"/>
          <c:showLegendKey val="0"/>
          <c:showVal val="1"/>
          <c:showCatName val="0"/>
          <c:showSerName val="0"/>
          <c:showPercent val="0"/>
          <c:showBubbleSize val="0"/>
        </c:dLbls>
        <c:gapWidth val="150"/>
        <c:axId val="139069312"/>
        <c:axId val="139076352"/>
      </c:barChart>
      <c:catAx>
        <c:axId val="139069312"/>
        <c:scaling>
          <c:orientation val="minMax"/>
        </c:scaling>
        <c:delete val="0"/>
        <c:axPos val="b"/>
        <c:majorTickMark val="out"/>
        <c:minorTickMark val="none"/>
        <c:tickLblPos val="nextTo"/>
        <c:crossAx val="139076352"/>
        <c:crosses val="autoZero"/>
        <c:auto val="1"/>
        <c:lblAlgn val="ctr"/>
        <c:lblOffset val="100"/>
        <c:noMultiLvlLbl val="0"/>
      </c:catAx>
      <c:valAx>
        <c:axId val="139076352"/>
        <c:scaling>
          <c:orientation val="minMax"/>
        </c:scaling>
        <c:delete val="0"/>
        <c:axPos val="l"/>
        <c:majorGridlines>
          <c:spPr>
            <a:ln w="15875">
              <a:prstDash val="sysDash"/>
            </a:ln>
          </c:spPr>
        </c:majorGridlines>
        <c:title>
          <c:tx>
            <c:rich>
              <a:bodyPr rot="-5400000" vert="horz"/>
              <a:lstStyle/>
              <a:p>
                <a:pPr>
                  <a:defRPr/>
                </a:pPr>
                <a:r>
                  <a:rPr lang="en-US"/>
                  <a:t>€/habitant</a:t>
                </a:r>
              </a:p>
            </c:rich>
          </c:tx>
          <c:overlay val="0"/>
        </c:title>
        <c:numFmt formatCode="#,##0" sourceLinked="0"/>
        <c:majorTickMark val="out"/>
        <c:minorTickMark val="none"/>
        <c:tickLblPos val="nextTo"/>
        <c:spPr>
          <a:ln>
            <a:solidFill>
              <a:schemeClr val="bg1">
                <a:lumMod val="75000"/>
              </a:schemeClr>
            </a:solidFill>
            <a:prstDash val="sysDot"/>
          </a:ln>
        </c:spPr>
        <c:crossAx val="1390693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pormedida_CAST!$A$13:$A$17</c:f>
              <c:strCache>
                <c:ptCount val="5"/>
                <c:pt idx="0">
                  <c:v>a &lt; 1.000 hab.</c:v>
                </c:pt>
                <c:pt idx="1">
                  <c:v>b 1.000 a 5.000 hab.</c:v>
                </c:pt>
                <c:pt idx="2">
                  <c:v>c 5.000 a 20.000 hab.</c:v>
                </c:pt>
                <c:pt idx="3">
                  <c:v>d 20.000 a 50.000 hab.</c:v>
                </c:pt>
                <c:pt idx="4">
                  <c:v>e &gt;50.000 hab.</c:v>
                </c:pt>
              </c:strCache>
            </c:strRef>
          </c:cat>
          <c:val>
            <c:numRef>
              <c:f>pormedida_CAST!$M$13:$M$17</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092352"/>
        <c:axId val="139093888"/>
      </c:barChart>
      <c:catAx>
        <c:axId val="139092352"/>
        <c:scaling>
          <c:orientation val="minMax"/>
        </c:scaling>
        <c:delete val="0"/>
        <c:axPos val="b"/>
        <c:majorTickMark val="out"/>
        <c:minorTickMark val="none"/>
        <c:tickLblPos val="nextTo"/>
        <c:crossAx val="139093888"/>
        <c:crosses val="autoZero"/>
        <c:auto val="1"/>
        <c:lblAlgn val="ctr"/>
        <c:lblOffset val="100"/>
        <c:noMultiLvlLbl val="0"/>
      </c:catAx>
      <c:valAx>
        <c:axId val="139093888"/>
        <c:scaling>
          <c:orientation val="minMax"/>
        </c:scaling>
        <c:delete val="0"/>
        <c:axPos val="l"/>
        <c:majorGridlines>
          <c:spPr>
            <a:ln w="15875">
              <a:prstDash val="sysDash"/>
            </a:ln>
          </c:spPr>
        </c:majorGridlines>
        <c:title>
          <c:tx>
            <c:rich>
              <a:bodyPr rot="-5400000" vert="horz"/>
              <a:lstStyle/>
              <a:p>
                <a:pPr>
                  <a:defRPr/>
                </a:pPr>
                <a:r>
                  <a:rPr lang="en-US"/>
                  <a:t>€/municipi</a:t>
                </a:r>
              </a:p>
            </c:rich>
          </c:tx>
          <c:overlay val="0"/>
        </c:title>
        <c:numFmt formatCode="#,##0" sourceLinked="1"/>
        <c:majorTickMark val="out"/>
        <c:minorTickMark val="none"/>
        <c:tickLblPos val="nextTo"/>
        <c:crossAx val="13909235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invertIfNegative val="0"/>
          <c:dLbls>
            <c:numFmt formatCode="#,##0\ &quot;€&quot;" sourceLinked="0"/>
            <c:txPr>
              <a:bodyPr/>
              <a:lstStyle/>
              <a:p>
                <a:pPr>
                  <a:defRPr sz="900" b="1"/>
                </a:pPr>
                <a:endParaRPr lang="ca-ES"/>
              </a:p>
            </c:txPr>
            <c:dLblPos val="outEnd"/>
            <c:showLegendKey val="0"/>
            <c:showVal val="1"/>
            <c:showCatName val="0"/>
            <c:showSerName val="0"/>
            <c:showPercent val="0"/>
            <c:showBubbleSize val="0"/>
            <c:showLeaderLines val="0"/>
          </c:dLbls>
          <c:cat>
            <c:strRef>
              <c:f>pormedida_CAST!$A$13:$A$17</c:f>
              <c:strCache>
                <c:ptCount val="5"/>
                <c:pt idx="0">
                  <c:v>a &lt; 1.000 hab.</c:v>
                </c:pt>
                <c:pt idx="1">
                  <c:v>b 1.000 a 5.000 hab.</c:v>
                </c:pt>
                <c:pt idx="2">
                  <c:v>c 5.000 a 20.000 hab.</c:v>
                </c:pt>
                <c:pt idx="3">
                  <c:v>d 20.000 a 50.000 hab.</c:v>
                </c:pt>
                <c:pt idx="4">
                  <c:v>e &gt;50.000 hab.</c:v>
                </c:pt>
              </c:strCache>
            </c:strRef>
          </c:cat>
          <c:val>
            <c:numRef>
              <c:f>pormedida_CAST!$AB$13:$AB$17</c:f>
              <c:numCache>
                <c:formatCode>#,##0</c:formatCode>
                <c:ptCount val="5"/>
                <c:pt idx="0">
                  <c:v>0</c:v>
                </c:pt>
                <c:pt idx="1">
                  <c:v>0</c:v>
                </c:pt>
                <c:pt idx="2">
                  <c:v>0</c:v>
                </c:pt>
                <c:pt idx="3">
                  <c:v>0</c:v>
                </c:pt>
                <c:pt idx="4">
                  <c:v>0</c:v>
                </c:pt>
              </c:numCache>
            </c:numRef>
          </c:val>
        </c:ser>
        <c:dLbls>
          <c:dLblPos val="outEnd"/>
          <c:showLegendKey val="0"/>
          <c:showVal val="1"/>
          <c:showCatName val="0"/>
          <c:showSerName val="0"/>
          <c:showPercent val="0"/>
          <c:showBubbleSize val="0"/>
        </c:dLbls>
        <c:gapWidth val="150"/>
        <c:axId val="139105024"/>
        <c:axId val="139107712"/>
      </c:barChart>
      <c:catAx>
        <c:axId val="139105024"/>
        <c:scaling>
          <c:orientation val="minMax"/>
        </c:scaling>
        <c:delete val="0"/>
        <c:axPos val="b"/>
        <c:majorTickMark val="out"/>
        <c:minorTickMark val="none"/>
        <c:tickLblPos val="nextTo"/>
        <c:crossAx val="139107712"/>
        <c:crosses val="autoZero"/>
        <c:auto val="1"/>
        <c:lblAlgn val="ctr"/>
        <c:lblOffset val="100"/>
        <c:noMultiLvlLbl val="0"/>
      </c:catAx>
      <c:valAx>
        <c:axId val="139107712"/>
        <c:scaling>
          <c:orientation val="minMax"/>
        </c:scaling>
        <c:delete val="0"/>
        <c:axPos val="l"/>
        <c:majorGridlines>
          <c:spPr>
            <a:ln w="15875">
              <a:prstDash val="sysDash"/>
            </a:ln>
          </c:spPr>
        </c:majorGridlines>
        <c:title>
          <c:tx>
            <c:rich>
              <a:bodyPr rot="-5400000" vert="horz"/>
              <a:lstStyle/>
              <a:p>
                <a:pPr>
                  <a:defRPr/>
                </a:pPr>
                <a:r>
                  <a:rPr lang="en-US"/>
                  <a:t>€/habitanet</a:t>
                </a:r>
              </a:p>
            </c:rich>
          </c:tx>
          <c:overlay val="0"/>
        </c:title>
        <c:numFmt formatCode="#,##0" sourceLinked="0"/>
        <c:majorTickMark val="out"/>
        <c:minorTickMark val="none"/>
        <c:tickLblPos val="nextTo"/>
        <c:crossAx val="13910502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pormedida_CAST!$A$13:$A$17</c:f>
              <c:strCache>
                <c:ptCount val="5"/>
                <c:pt idx="0">
                  <c:v>a &lt; 1.000 hab.</c:v>
                </c:pt>
                <c:pt idx="1">
                  <c:v>b 1.000 a 5.000 hab.</c:v>
                </c:pt>
                <c:pt idx="2">
                  <c:v>c 5.000 a 20.000 hab.</c:v>
                </c:pt>
                <c:pt idx="3">
                  <c:v>d 20.000 a 50.000 hab.</c:v>
                </c:pt>
                <c:pt idx="4">
                  <c:v>e &gt;50.000 hab.</c:v>
                </c:pt>
              </c:strCache>
            </c:strRef>
          </c:cat>
          <c:val>
            <c:numRef>
              <c:f>pormedida_CAST!$AD$13:$AD$17</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120000"/>
        <c:axId val="139125888"/>
      </c:barChart>
      <c:catAx>
        <c:axId val="139120000"/>
        <c:scaling>
          <c:orientation val="minMax"/>
        </c:scaling>
        <c:delete val="0"/>
        <c:axPos val="b"/>
        <c:majorTickMark val="out"/>
        <c:minorTickMark val="none"/>
        <c:tickLblPos val="nextTo"/>
        <c:crossAx val="139125888"/>
        <c:crosses val="autoZero"/>
        <c:auto val="1"/>
        <c:lblAlgn val="ctr"/>
        <c:lblOffset val="100"/>
        <c:noMultiLvlLbl val="0"/>
      </c:catAx>
      <c:valAx>
        <c:axId val="139125888"/>
        <c:scaling>
          <c:orientation val="minMax"/>
        </c:scaling>
        <c:delete val="0"/>
        <c:axPos val="l"/>
        <c:majorGridlines>
          <c:spPr>
            <a:ln w="15875">
              <a:prstDash val="sysDash"/>
            </a:ln>
          </c:spPr>
        </c:majorGridlines>
        <c:title>
          <c:tx>
            <c:rich>
              <a:bodyPr rot="-5400000" vert="horz"/>
              <a:lstStyle/>
              <a:p>
                <a:pPr>
                  <a:defRPr/>
                </a:pPr>
                <a:r>
                  <a:rPr lang="en-US"/>
                  <a:t>€/municipi</a:t>
                </a:r>
              </a:p>
            </c:rich>
          </c:tx>
          <c:overlay val="0"/>
        </c:title>
        <c:numFmt formatCode="#,##0" sourceLinked="1"/>
        <c:majorTickMark val="out"/>
        <c:minorTickMark val="none"/>
        <c:tickLblPos val="nextTo"/>
        <c:crossAx val="13912000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342900</xdr:colOff>
      <xdr:row>0</xdr:row>
      <xdr:rowOff>180974</xdr:rowOff>
    </xdr:from>
    <xdr:to>
      <xdr:col>12</xdr:col>
      <xdr:colOff>533400</xdr:colOff>
      <xdr:row>18</xdr:row>
      <xdr:rowOff>38099</xdr:rowOff>
    </xdr:to>
    <xdr:graphicFrame macro="">
      <xdr:nvGraphicFramePr>
        <xdr:cNvPr id="2" name="Gràfic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800099</xdr:colOff>
      <xdr:row>37</xdr:row>
      <xdr:rowOff>171450</xdr:rowOff>
    </xdr:from>
    <xdr:to>
      <xdr:col>7</xdr:col>
      <xdr:colOff>533399</xdr:colOff>
      <xdr:row>58</xdr:row>
      <xdr:rowOff>152400</xdr:rowOff>
    </xdr:to>
    <xdr:graphicFrame macro="">
      <xdr:nvGraphicFramePr>
        <xdr:cNvPr id="4" name="Gràfic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259771</xdr:colOff>
      <xdr:row>60</xdr:row>
      <xdr:rowOff>49480</xdr:rowOff>
    </xdr:from>
    <xdr:to>
      <xdr:col>18</xdr:col>
      <xdr:colOff>74219</xdr:colOff>
      <xdr:row>86</xdr:row>
      <xdr:rowOff>136070</xdr:rowOff>
    </xdr:to>
    <xdr:graphicFrame macro="">
      <xdr:nvGraphicFramePr>
        <xdr:cNvPr id="5" name="Gràfic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452437</xdr:colOff>
      <xdr:row>34</xdr:row>
      <xdr:rowOff>92867</xdr:rowOff>
    </xdr:from>
    <xdr:to>
      <xdr:col>21</xdr:col>
      <xdr:colOff>333374</xdr:colOff>
      <xdr:row>54</xdr:row>
      <xdr:rowOff>130968</xdr:rowOff>
    </xdr:to>
    <xdr:graphicFrame macro="">
      <xdr:nvGraphicFramePr>
        <xdr:cNvPr id="7" name="Gràfic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0.02654</cdr:x>
      <cdr:y>0.68477</cdr:y>
    </cdr:from>
    <cdr:to>
      <cdr:x>0.30611</cdr:x>
      <cdr:y>0.92339</cdr:y>
    </cdr:to>
    <cdr:sp macro="" textlink="">
      <cdr:nvSpPr>
        <cdr:cNvPr id="2" name="Rectangle 1"/>
        <cdr:cNvSpPr/>
      </cdr:nvSpPr>
      <cdr:spPr>
        <a:xfrm xmlns:a="http://schemas.openxmlformats.org/drawingml/2006/main">
          <a:off x="204573" y="3450958"/>
          <a:ext cx="2155031" cy="1202531"/>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a-ES"/>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152400</xdr:colOff>
      <xdr:row>18</xdr:row>
      <xdr:rowOff>142875</xdr:rowOff>
    </xdr:from>
    <xdr:to>
      <xdr:col>13</xdr:col>
      <xdr:colOff>504825</xdr:colOff>
      <xdr:row>50</xdr:row>
      <xdr:rowOff>28575</xdr:rowOff>
    </xdr:to>
    <xdr:graphicFrame macro="">
      <xdr:nvGraphicFramePr>
        <xdr:cNvPr id="2" name="Gràfic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18</xdr:row>
      <xdr:rowOff>171450</xdr:rowOff>
    </xdr:from>
    <xdr:to>
      <xdr:col>5</xdr:col>
      <xdr:colOff>428625</xdr:colOff>
      <xdr:row>50</xdr:row>
      <xdr:rowOff>57150</xdr:rowOff>
    </xdr:to>
    <xdr:graphicFrame macro="">
      <xdr:nvGraphicFramePr>
        <xdr:cNvPr id="3" name="Gràfic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47625</xdr:colOff>
      <xdr:row>36</xdr:row>
      <xdr:rowOff>28575</xdr:rowOff>
    </xdr:from>
    <xdr:to>
      <xdr:col>30</xdr:col>
      <xdr:colOff>400050</xdr:colOff>
      <xdr:row>50</xdr:row>
      <xdr:rowOff>104775</xdr:rowOff>
    </xdr:to>
    <xdr:graphicFrame macro="">
      <xdr:nvGraphicFramePr>
        <xdr:cNvPr id="4" name="Gràfic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495300</xdr:colOff>
      <xdr:row>18</xdr:row>
      <xdr:rowOff>171450</xdr:rowOff>
    </xdr:from>
    <xdr:to>
      <xdr:col>22</xdr:col>
      <xdr:colOff>428625</xdr:colOff>
      <xdr:row>50</xdr:row>
      <xdr:rowOff>57150</xdr:rowOff>
    </xdr:to>
    <xdr:graphicFrame macro="">
      <xdr:nvGraphicFramePr>
        <xdr:cNvPr id="5" name="Gràfic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SMA/Tecnics/PAES/seguiment%20quatriennal/seguiment%20PAES2604/excel%20magatzem%20dades/AJUNTAMENTS%20DADES/BADIA%20DEL%20VALL&#200;S/evolucio/Evoluci&#243;%20Badia%20del%20Vall&#232;s_des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SMA/Tecnics/NOU%20PACTE%20DELS%20ALCALDES/ENS%20LOCALS/Z%20SANT%20CELONI/DADES_MPIS_30_40_SANT%20CELONI_DE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1"/>
      <sheetName val="Portada"/>
      <sheetName val="població"/>
      <sheetName val="consum energètic per fonts"/>
      <sheetName val="consum energètic x sectors"/>
      <sheetName val="emissions"/>
      <sheetName val="emissions gràfiques"/>
      <sheetName val="domèstic"/>
      <sheetName val="terciari"/>
      <sheetName val="TRansport"/>
      <sheetName val="Residus"/>
      <sheetName val="Aigua"/>
      <sheetName val="AJUNTAMENT_C"/>
      <sheetName val="AJUNTAMENT_E"/>
      <sheetName val="PEL"/>
      <sheetName val="factors d'emissió"/>
      <sheetName val="CARACTERISTIQUES A ESCOLLIR"/>
      <sheetName val="doc síntesis"/>
      <sheetName val="traduccions"/>
    </sheetNames>
    <sheetDataSet>
      <sheetData sheetId="0">
        <row r="2">
          <cell r="D2" t="str">
            <v>Escull any</v>
          </cell>
        </row>
        <row r="3">
          <cell r="D3">
            <v>2005</v>
          </cell>
        </row>
        <row r="4">
          <cell r="D4">
            <v>2006</v>
          </cell>
        </row>
        <row r="5">
          <cell r="D5">
            <v>2007</v>
          </cell>
        </row>
        <row r="6">
          <cell r="D6">
            <v>2008</v>
          </cell>
        </row>
        <row r="7">
          <cell r="D7">
            <v>2009</v>
          </cell>
        </row>
        <row r="8">
          <cell r="D8">
            <v>2010</v>
          </cell>
        </row>
        <row r="9">
          <cell r="D9">
            <v>2011</v>
          </cell>
        </row>
        <row r="10">
          <cell r="D10">
            <v>2012</v>
          </cell>
        </row>
        <row r="11">
          <cell r="D11">
            <v>2013</v>
          </cell>
        </row>
        <row r="12">
          <cell r="D12">
            <v>2014</v>
          </cell>
        </row>
        <row r="13">
          <cell r="D13">
            <v>2015</v>
          </cell>
        </row>
        <row r="14">
          <cell r="D14">
            <v>2016</v>
          </cell>
        </row>
        <row r="15">
          <cell r="D15">
            <v>2017</v>
          </cell>
        </row>
        <row r="16">
          <cell r="D16">
            <v>2018</v>
          </cell>
        </row>
        <row r="17">
          <cell r="D17">
            <v>2019</v>
          </cell>
        </row>
        <row r="18">
          <cell r="D18">
            <v>2020</v>
          </cell>
        </row>
      </sheetData>
      <sheetData sheetId="1"/>
      <sheetData sheetId="2"/>
      <sheetData sheetId="3"/>
      <sheetData sheetId="4">
        <row r="31">
          <cell r="B31" t="str">
            <v>kWh/hab</v>
          </cell>
          <cell r="C31">
            <v>2005</v>
          </cell>
          <cell r="D31">
            <v>2006</v>
          </cell>
          <cell r="E31">
            <v>2007</v>
          </cell>
          <cell r="F31">
            <v>2008</v>
          </cell>
          <cell r="G31">
            <v>2009</v>
          </cell>
          <cell r="H31">
            <v>2010</v>
          </cell>
          <cell r="I31">
            <v>2011</v>
          </cell>
          <cell r="J31">
            <v>2012</v>
          </cell>
          <cell r="K31">
            <v>2013</v>
          </cell>
          <cell r="L31">
            <v>2014</v>
          </cell>
          <cell r="M31">
            <v>2015</v>
          </cell>
          <cell r="N31">
            <v>2016</v>
          </cell>
          <cell r="O31">
            <v>2017</v>
          </cell>
          <cell r="P31">
            <v>2018</v>
          </cell>
          <cell r="Q31">
            <v>2019</v>
          </cell>
          <cell r="R31">
            <v>2020</v>
          </cell>
        </row>
        <row r="32">
          <cell r="B32" t="str">
            <v>Terciari</v>
          </cell>
          <cell r="C32">
            <v>958.15634898387725</v>
          </cell>
          <cell r="D32">
            <v>818.48571784777607</v>
          </cell>
          <cell r="E32">
            <v>959.0128786769202</v>
          </cell>
          <cell r="F32">
            <v>937.59614594732568</v>
          </cell>
          <cell r="G32">
            <v>941.38107913977046</v>
          </cell>
          <cell r="H32">
            <v>910.26768632482435</v>
          </cell>
          <cell r="I32">
            <v>804.50756840326483</v>
          </cell>
          <cell r="J32">
            <v>869.38226606439912</v>
          </cell>
          <cell r="K32">
            <v>863.08035315577501</v>
          </cell>
          <cell r="L32">
            <v>787.88081976092883</v>
          </cell>
          <cell r="M32">
            <v>800.86415794661025</v>
          </cell>
          <cell r="N32">
            <v>821.28250222806082</v>
          </cell>
          <cell r="O32">
            <v>17.888311352670399</v>
          </cell>
          <cell r="P32" t="e">
            <v>#DIV/0!</v>
          </cell>
          <cell r="Q32" t="e">
            <v>#DIV/0!</v>
          </cell>
          <cell r="R32" t="e">
            <v>#DIV/0!</v>
          </cell>
        </row>
        <row r="33">
          <cell r="B33" t="str">
            <v>Domèstic</v>
          </cell>
          <cell r="C33">
            <v>2914.7669698149903</v>
          </cell>
          <cell r="D33">
            <v>2837.4224296601419</v>
          </cell>
          <cell r="E33">
            <v>2678.328713064418</v>
          </cell>
          <cell r="F33">
            <v>2705.943366589273</v>
          </cell>
          <cell r="G33">
            <v>2696.946518626748</v>
          </cell>
          <cell r="H33">
            <v>2702.8675472331288</v>
          </cell>
          <cell r="I33">
            <v>2626.526374179824</v>
          </cell>
          <cell r="J33">
            <v>2523.2229845721399</v>
          </cell>
          <cell r="K33">
            <v>2346.2178396914414</v>
          </cell>
          <cell r="L33">
            <v>2154.8430251117989</v>
          </cell>
          <cell r="M33">
            <v>2126.2955841225853</v>
          </cell>
          <cell r="N33">
            <v>2057.6127362329207</v>
          </cell>
          <cell r="O33">
            <v>9.8038705387023946</v>
          </cell>
          <cell r="P33" t="e">
            <v>#DIV/0!</v>
          </cell>
          <cell r="Q33" t="e">
            <v>#DIV/0!</v>
          </cell>
          <cell r="R33" t="e">
            <v>#DIV/0!</v>
          </cell>
        </row>
        <row r="34">
          <cell r="B34" t="str">
            <v>Transport</v>
          </cell>
          <cell r="C34">
            <v>5626.6772590212659</v>
          </cell>
          <cell r="D34">
            <v>5911.0962463599308</v>
          </cell>
          <cell r="E34">
            <v>6090.6170619088061</v>
          </cell>
          <cell r="F34">
            <v>5767.6793366947422</v>
          </cell>
          <cell r="G34">
            <v>5773.4206892000529</v>
          </cell>
          <cell r="H34">
            <v>5629.7224767471826</v>
          </cell>
          <cell r="I34">
            <v>5405.8992074177959</v>
          </cell>
          <cell r="J34">
            <v>5058.1637460662378</v>
          </cell>
          <cell r="K34">
            <v>4780.6886479494715</v>
          </cell>
          <cell r="L34">
            <v>5472.5952229804252</v>
          </cell>
          <cell r="M34">
            <v>5373.9782088303627</v>
          </cell>
          <cell r="N34">
            <v>5864.7473219484264</v>
          </cell>
          <cell r="O34">
            <v>5807.5327031903153</v>
          </cell>
          <cell r="P34" t="e">
            <v>#DIV/0!</v>
          </cell>
          <cell r="Q34" t="e">
            <v>#DIV/0!</v>
          </cell>
          <cell r="R34" t="e">
            <v>#DIV/0!</v>
          </cell>
        </row>
        <row r="35">
          <cell r="B35" t="str">
            <v>Total</v>
          </cell>
          <cell r="C35">
            <v>9499.6005778201325</v>
          </cell>
          <cell r="D35">
            <v>9567.0043938678482</v>
          </cell>
          <cell r="E35">
            <v>9727.9586536501429</v>
          </cell>
          <cell r="F35">
            <v>9411.2188492313417</v>
          </cell>
          <cell r="G35">
            <v>9411.748286966571</v>
          </cell>
          <cell r="H35">
            <v>9242.8577103051357</v>
          </cell>
          <cell r="I35">
            <v>8836.9331500008848</v>
          </cell>
          <cell r="J35">
            <v>8450.7689967027763</v>
          </cell>
          <cell r="K35">
            <v>7989.9868407966878</v>
          </cell>
          <cell r="L35">
            <v>8415.3190678531537</v>
          </cell>
          <cell r="M35">
            <v>8301.1379508995578</v>
          </cell>
          <cell r="N35">
            <v>8743.6425604094075</v>
          </cell>
          <cell r="O35">
            <v>5835.2248850816877</v>
          </cell>
          <cell r="P35" t="e">
            <v>#DIV/0!</v>
          </cell>
          <cell r="Q35" t="e">
            <v>#DIV/0!</v>
          </cell>
          <cell r="R35" t="e">
            <v>#DIV/0!</v>
          </cell>
        </row>
      </sheetData>
      <sheetData sheetId="5">
        <row r="13">
          <cell r="B13" t="str">
            <v>tCO2/hab</v>
          </cell>
          <cell r="C13">
            <v>2005</v>
          </cell>
          <cell r="D13">
            <v>2006</v>
          </cell>
          <cell r="E13">
            <v>2007</v>
          </cell>
          <cell r="F13">
            <v>2008</v>
          </cell>
          <cell r="G13">
            <v>2009</v>
          </cell>
          <cell r="H13">
            <v>2010</v>
          </cell>
          <cell r="I13">
            <v>2011</v>
          </cell>
          <cell r="J13">
            <v>2012</v>
          </cell>
          <cell r="K13">
            <v>2013</v>
          </cell>
          <cell r="L13">
            <v>2014</v>
          </cell>
          <cell r="M13">
            <v>2015</v>
          </cell>
          <cell r="N13">
            <v>2016</v>
          </cell>
          <cell r="O13">
            <v>2017</v>
          </cell>
          <cell r="P13">
            <v>2018</v>
          </cell>
          <cell r="Q13">
            <v>2019</v>
          </cell>
          <cell r="R13">
            <v>2020</v>
          </cell>
        </row>
        <row r="14">
          <cell r="B14" t="str">
            <v>Terciari</v>
          </cell>
          <cell r="C14">
            <v>0.35077169941470004</v>
          </cell>
          <cell r="D14">
            <v>0.28825810420517456</v>
          </cell>
          <cell r="E14">
            <v>0.33129003957331182</v>
          </cell>
          <cell r="F14">
            <v>0.29562305273053785</v>
          </cell>
          <cell r="G14">
            <v>0.27344298255004629</v>
          </cell>
          <cell r="H14">
            <v>0.22649687589006193</v>
          </cell>
          <cell r="I14">
            <v>0.231459699061698</v>
          </cell>
          <cell r="J14">
            <v>0.24574675287005637</v>
          </cell>
          <cell r="K14">
            <v>0.21375226673936087</v>
          </cell>
          <cell r="L14">
            <v>0.19538669167546083</v>
          </cell>
          <cell r="M14">
            <v>0.19875773731871574</v>
          </cell>
          <cell r="N14">
            <v>0.22427494616304783</v>
          </cell>
          <cell r="O14">
            <v>4.7761791311629965E-3</v>
          </cell>
          <cell r="P14" t="e">
            <v>#DIV/0!</v>
          </cell>
          <cell r="Q14" t="e">
            <v>#DIV/0!</v>
          </cell>
          <cell r="R14" t="e">
            <v>#DIV/0!</v>
          </cell>
        </row>
        <row r="15">
          <cell r="B15" t="str">
            <v>Domèstic</v>
          </cell>
          <cell r="C15">
            <v>0.88561233517238946</v>
          </cell>
          <cell r="D15">
            <v>0.82278085703007475</v>
          </cell>
          <cell r="E15">
            <v>0.80570435176715705</v>
          </cell>
          <cell r="F15">
            <v>0.76154512455871515</v>
          </cell>
          <cell r="G15">
            <v>0.71532592252528837</v>
          </cell>
          <cell r="H15">
            <v>0.63524577983651442</v>
          </cell>
          <cell r="I15">
            <v>0.67663247184470832</v>
          </cell>
          <cell r="J15">
            <v>0.65029611429988377</v>
          </cell>
          <cell r="K15">
            <v>0.54537800201474373</v>
          </cell>
          <cell r="L15">
            <v>0.50136742010430591</v>
          </cell>
          <cell r="M15">
            <v>0.49810690960571669</v>
          </cell>
          <cell r="N15">
            <v>0.52535547237274904</v>
          </cell>
          <cell r="O15">
            <v>2.6176334338335388E-3</v>
          </cell>
          <cell r="P15" t="e">
            <v>#DIV/0!</v>
          </cell>
          <cell r="Q15" t="e">
            <v>#DIV/0!</v>
          </cell>
          <cell r="R15" t="e">
            <v>#DIV/0!</v>
          </cell>
        </row>
        <row r="16">
          <cell r="B16" t="str">
            <v>Transport</v>
          </cell>
          <cell r="C16">
            <v>1.4760001238481517</v>
          </cell>
          <cell r="D16">
            <v>1.5519302331522238</v>
          </cell>
          <cell r="E16">
            <v>1.592747589384474</v>
          </cell>
          <cell r="F16">
            <v>1.510585739932129</v>
          </cell>
          <cell r="G16">
            <v>1.516127631947068</v>
          </cell>
          <cell r="H16">
            <v>1.477710154632673</v>
          </cell>
          <cell r="I16">
            <v>1.4219285963470742</v>
          </cell>
          <cell r="J16">
            <v>1.3309812623713839</v>
          </cell>
          <cell r="K16">
            <v>1.2574304970492616</v>
          </cell>
          <cell r="L16">
            <v>1.4415526299668149</v>
          </cell>
          <cell r="M16">
            <v>1.4152656749331305</v>
          </cell>
          <cell r="N16">
            <v>1.5456092145735445</v>
          </cell>
          <cell r="O16">
            <v>1.5299000901983841</v>
          </cell>
          <cell r="P16" t="e">
            <v>#DIV/0!</v>
          </cell>
          <cell r="Q16" t="e">
            <v>#DIV/0!</v>
          </cell>
          <cell r="R16" t="e">
            <v>#DIV/0!</v>
          </cell>
        </row>
        <row r="17">
          <cell r="B17" t="str">
            <v>Residus</v>
          </cell>
          <cell r="C17">
            <v>0.13163884101194662</v>
          </cell>
          <cell r="D17">
            <v>0.12649647016922752</v>
          </cell>
          <cell r="E17">
            <v>0.12085055129159213</v>
          </cell>
          <cell r="F17">
            <v>0.11867011528671631</v>
          </cell>
          <cell r="G17">
            <v>0.1196324725053001</v>
          </cell>
          <cell r="H17">
            <v>0.12072722381799605</v>
          </cell>
          <cell r="I17">
            <v>0.11759075009895185</v>
          </cell>
          <cell r="J17">
            <v>0.31414995388925754</v>
          </cell>
          <cell r="K17">
            <v>0.29246218667208634</v>
          </cell>
          <cell r="L17">
            <v>0.31116384961263183</v>
          </cell>
          <cell r="M17">
            <v>0.28063065059987885</v>
          </cell>
          <cell r="N17">
            <v>0.11758034569838148</v>
          </cell>
          <cell r="O17">
            <v>0</v>
          </cell>
          <cell r="P17" t="e">
            <v>#DIV/0!</v>
          </cell>
          <cell r="Q17" t="e">
            <v>#DIV/0!</v>
          </cell>
          <cell r="R17" t="e">
            <v>#DIV/0!</v>
          </cell>
        </row>
        <row r="18">
          <cell r="B18" t="str">
            <v>Aigua</v>
          </cell>
          <cell r="C18">
            <v>7.3246381945959787E-3</v>
          </cell>
          <cell r="D18">
            <v>7.2322831785159407E-3</v>
          </cell>
          <cell r="E18">
            <v>6.3628244223785943E-3</v>
          </cell>
          <cell r="F18">
            <v>5.8289225704705721E-3</v>
          </cell>
          <cell r="G18">
            <v>5.7648062193140651E-3</v>
          </cell>
          <cell r="H18">
            <v>4.4041613905607246E-3</v>
          </cell>
          <cell r="I18">
            <v>4.9633512580004799E-3</v>
          </cell>
          <cell r="J18">
            <v>5.6412382879659582E-3</v>
          </cell>
          <cell r="K18">
            <v>3.3952466299221086E-3</v>
          </cell>
          <cell r="L18">
            <v>3.0077627922991275E-3</v>
          </cell>
          <cell r="M18">
            <v>3.1989689161980458E-3</v>
          </cell>
          <cell r="N18">
            <v>4.1668136701271509E-3</v>
          </cell>
          <cell r="O18" t="e">
            <v>#DIV/0!</v>
          </cell>
          <cell r="P18" t="e">
            <v>#DIV/0!</v>
          </cell>
          <cell r="Q18" t="e">
            <v>#DIV/0!</v>
          </cell>
          <cell r="R18" t="e">
            <v>#DIV/0!</v>
          </cell>
        </row>
        <row r="19">
          <cell r="B19" t="str">
            <v>Total</v>
          </cell>
          <cell r="C19">
            <v>2.8513476376417835</v>
          </cell>
          <cell r="D19">
            <v>2.7966979477352165</v>
          </cell>
          <cell r="E19">
            <v>2.8569553564389136</v>
          </cell>
          <cell r="F19">
            <v>2.692252955078569</v>
          </cell>
          <cell r="G19">
            <v>2.6302938157470166</v>
          </cell>
          <cell r="H19">
            <v>2.4645841955678063</v>
          </cell>
          <cell r="I19">
            <v>2.4525748686104327</v>
          </cell>
          <cell r="J19">
            <v>2.5468153217185474</v>
          </cell>
          <cell r="K19">
            <v>2.3124181991053745</v>
          </cell>
          <cell r="L19">
            <v>2.4524783541515127</v>
          </cell>
          <cell r="M19">
            <v>2.3959599413736399</v>
          </cell>
          <cell r="N19">
            <v>2.4169867924778496</v>
          </cell>
          <cell r="O19" t="e">
            <v>#DIV/0!</v>
          </cell>
          <cell r="P19" t="e">
            <v>#DIV/0!</v>
          </cell>
          <cell r="Q19" t="e">
            <v>#DIV/0!</v>
          </cell>
          <cell r="R19" t="e">
            <v>#DIV/0!</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row>
        <row r="3">
          <cell r="A3" t="str">
            <v>Català</v>
          </cell>
          <cell r="B3" t="str">
            <v>PLA D’ACCIÓ D’ENERGIA SOSTENIBLE</v>
          </cell>
          <cell r="C3" t="str">
            <v>Data d'adhesió</v>
          </cell>
          <cell r="D3" t="str">
            <v>Habitants (hab.)</v>
          </cell>
          <cell r="E3" t="str">
            <v>Població estacional (hab.)</v>
          </cell>
          <cell r="F3" t="str">
            <v>Superfície total del municipi (Km2)</v>
          </cell>
          <cell r="G3" t="str">
            <v>Sòl urbà (Km2)</v>
          </cell>
          <cell r="H3" t="str">
            <v>Generació de residus (kg/hab.dia)</v>
          </cell>
          <cell r="I3" t="str">
            <v>Consum d'aigua (l/hab.dia)</v>
          </cell>
          <cell r="J3" t="str">
            <v>Tipologia de municipi (1)</v>
          </cell>
          <cell r="K3" t="str">
            <v>(1)  Agrícola, industrial, residencial, turístic,...</v>
          </cell>
          <cell r="L3" t="str">
            <v>dades de 2005; any base de l'inventari d'emissions</v>
          </cell>
          <cell r="M3" t="str">
            <v>Consums energètics del municipi</v>
          </cell>
          <cell r="N3" t="str">
            <v>Per fonts</v>
          </cell>
          <cell r="O3" t="str">
            <v>Per sectors</v>
          </cell>
          <cell r="P3" t="str">
            <v>Consum total d'energia (kWh/hab.)</v>
          </cell>
          <cell r="Q3" t="str">
            <v>Tendència (% diferència amb any base)</v>
          </cell>
          <cell r="R3" t="str">
            <v>Mitjana del consum de la província de Barcelona</v>
          </cell>
          <cell r="S3" t="str">
            <v>Valoració</v>
          </cell>
          <cell r="T3" t="str">
            <v>Emissions de GEH del municipi (àmbit PAES)</v>
          </cell>
          <cell r="U3" t="str">
            <v>Emissions totals (tCO2/hab.)</v>
          </cell>
          <cell r="V3" t="str">
            <v>Mitjana d'emissions de GEH a la província de Barcelona</v>
          </cell>
          <cell r="W3" t="str">
            <v>Consums energètics de l'Ajuntament</v>
          </cell>
          <cell r="X3" t="str">
            <v>Electricitat</v>
          </cell>
          <cell r="Y3" t="str">
            <v>Gas natural</v>
          </cell>
          <cell r="Z3" t="str">
            <v>GLP</v>
          </cell>
          <cell r="AA3" t="str">
            <v>Gasoil C</v>
          </cell>
          <cell r="AB3" t="str">
            <v>Combustibles líquids (transport)</v>
          </cell>
          <cell r="AC3" t="str">
            <v>Biodièsel</v>
          </cell>
          <cell r="AD3" t="str">
            <v>Renovables</v>
          </cell>
          <cell r="AE3" t="str">
            <v>Edificis, equipaments i infraestructures</v>
          </cell>
          <cell r="AF3" t="str">
            <v>Enllumenat públic i semàfors</v>
          </cell>
          <cell r="AG3" t="str">
            <v>Flota municipal</v>
          </cell>
          <cell r="AH3" t="str">
            <v>Consums energètics (kWh)</v>
          </cell>
          <cell r="AI3" t="str">
            <v>Emissions de GEH de l'Ajuntament</v>
          </cell>
          <cell r="AJ3" t="str">
            <v>Emissions de GEH (tCO2)</v>
          </cell>
          <cell r="AK3" t="str">
            <v>Producció local d'energia</v>
          </cell>
          <cell r="AL3" t="str">
            <v>Inferior a 20MW</v>
          </cell>
          <cell r="AM3" t="str">
            <v>Cogeneració</v>
          </cell>
          <cell r="AN3" t="str">
            <v>Fotovoltaica</v>
          </cell>
          <cell r="AO3" t="str">
            <v>Eòlica</v>
          </cell>
          <cell r="AP3" t="str">
            <v>Hidràulica</v>
          </cell>
          <cell r="AQ3" t="str">
            <v>Renovables sense emissions</v>
          </cell>
          <cell r="AR3" t="str">
            <v>Estimada a partir de la potència instal·lada quan no hi ha dades directes de producció</v>
          </cell>
          <cell r="AS3" t="str">
            <v>Producció total (kWh)</v>
          </cell>
          <cell r="AT3" t="str">
            <v>Combustibles líquids</v>
          </cell>
          <cell r="AU3" t="str">
            <v>Terciari (serveis)</v>
          </cell>
          <cell r="AV3" t="str">
            <v>Domèstic</v>
          </cell>
          <cell r="AW3" t="str">
            <v>Transport</v>
          </cell>
          <cell r="AX3" t="str">
            <v>Aigua</v>
          </cell>
          <cell r="AY3" t="str">
            <v>Residus</v>
          </cell>
          <cell r="AZ3" t="str">
            <v>Energies renovables a l'Ajuntament</v>
          </cell>
          <cell r="BA3" t="str">
            <v>Biomassa</v>
          </cell>
          <cell r="BB3" t="str">
            <v>Solar tèrmica</v>
          </cell>
          <cell r="BC3" t="str">
            <v>Fotovoltaica</v>
          </cell>
          <cell r="BD3" t="str">
            <v>Geotèrmia</v>
          </cell>
          <cell r="BE3" t="str">
            <v>Punts forts i punts febles</v>
          </cell>
          <cell r="BF3" t="str">
            <v>Punts forts</v>
          </cell>
          <cell r="BG3" t="str">
            <v>Punts febles</v>
          </cell>
          <cell r="BH3" t="str">
            <v>Conclusions</v>
          </cell>
          <cell r="BI3" t="str">
            <v>Accions</v>
          </cell>
          <cell r="BJ3" t="str">
            <v>Objectius</v>
          </cell>
          <cell r="BK3" t="str">
            <v>Emissions totals de l'ambit PAES</v>
          </cell>
          <cell r="BL3" t="str">
            <v>tCO2/hab.</v>
          </cell>
          <cell r="BM3" t="str">
            <v>Consum energètic total</v>
          </cell>
          <cell r="BN3" t="str">
            <v>kWh/hab.</v>
          </cell>
          <cell r="BO3" t="str">
            <v>Emissions GEH estalviades previstes</v>
          </cell>
          <cell r="BP3" t="str">
            <v>Percentatge de reducció d'emissions GEH estimat</v>
          </cell>
          <cell r="BQ3" t="str">
            <v>Nombre d'accions proposades</v>
          </cell>
          <cell r="BR3" t="str">
            <v>Informe de seguiment del pla d'acció d'energia sostenible de</v>
          </cell>
          <cell r="BS3" t="str">
            <v>Xarxa calor/fred</v>
          </cell>
          <cell r="BT3" t="str">
            <v>% edificis anteriors 1980</v>
          </cell>
          <cell r="BU3" t="str">
            <v>% edificis 1980-1989</v>
          </cell>
          <cell r="BV3" t="str">
            <v>% edificis 1990-2009</v>
          </cell>
          <cell r="BW3" t="str">
            <v xml:space="preserve">% edificis posteriors a 2009 </v>
          </cell>
        </row>
        <row r="4">
          <cell r="A4" t="str">
            <v>Anglès</v>
          </cell>
          <cell r="B4" t="str">
            <v xml:space="preserve">SUSTAINABLE ENERGY ACTION PLAN </v>
          </cell>
          <cell r="C4" t="str">
            <v>Date of adhesion</v>
          </cell>
          <cell r="D4" t="str">
            <v>Inhabitants (Inh.)</v>
          </cell>
          <cell r="E4" t="str">
            <v>Seasonal population (inh.)</v>
          </cell>
          <cell r="F4" t="str">
            <v>Municipality total surface (Km2)</v>
          </cell>
          <cell r="G4" t="str">
            <v>Urban land (km2)</v>
          </cell>
          <cell r="H4" t="str">
            <v>Urban waste production (kg/inh.day)</v>
          </cell>
          <cell r="I4" t="str">
            <v>Water consumption (l/inh.day)</v>
          </cell>
          <cell r="J4" t="str">
            <v>Type of municipality (1)</v>
          </cell>
          <cell r="K4" t="str">
            <v>(1)  Industrial, rural, touristic...</v>
          </cell>
          <cell r="L4" t="str">
            <v>Data from 2005; emission inventory baseline year</v>
          </cell>
          <cell r="M4" t="str">
            <v>Energy consumptions of the municipality</v>
          </cell>
          <cell r="N4" t="str">
            <v>By sources</v>
          </cell>
          <cell r="O4" t="str">
            <v>By sectors</v>
          </cell>
          <cell r="P4" t="str">
            <v>Total energy consumption (kWh/inh)</v>
          </cell>
          <cell r="Q4" t="str">
            <v>Tendency (% difference respect baseline year)</v>
          </cell>
          <cell r="R4" t="str">
            <v>Average of the consumption of the province of Barcelona</v>
          </cell>
          <cell r="S4" t="str">
            <v>Assessment</v>
          </cell>
          <cell r="T4" t="str">
            <v>GHG emissions of the municipality (SEAP scope)</v>
          </cell>
          <cell r="U4" t="str">
            <v>Total emissions (tCO2/inh.)</v>
          </cell>
          <cell r="V4" t="str">
            <v>Average GHG emission in the province of Barcelona</v>
          </cell>
          <cell r="W4" t="str">
            <v>Energy consumption of the Town Council</v>
          </cell>
          <cell r="X4" t="str">
            <v>Electricity</v>
          </cell>
          <cell r="Y4" t="str">
            <v>Natural gas (piped)</v>
          </cell>
          <cell r="Z4" t="str">
            <v>LPG</v>
          </cell>
          <cell r="AA4" t="str">
            <v>Heating oil</v>
          </cell>
          <cell r="AB4" t="str">
            <v>Liquid fuels (transport)</v>
          </cell>
          <cell r="AC4" t="str">
            <v>Biodiesel</v>
          </cell>
          <cell r="AD4" t="str">
            <v>Renewable</v>
          </cell>
          <cell r="AE4" t="str">
            <v>Buildings, facilities and infrastructures</v>
          </cell>
          <cell r="AF4" t="str">
            <v>Public lighting and traffic lights</v>
          </cell>
          <cell r="AG4" t="str">
            <v>Municipal fleet</v>
          </cell>
          <cell r="AH4" t="str">
            <v>Energy consumption (kWh)</v>
          </cell>
          <cell r="AI4" t="str">
            <v>GHG emissions of the Town Council</v>
          </cell>
          <cell r="AJ4" t="str">
            <v>GHG emissions (tCO2)</v>
          </cell>
          <cell r="AK4" t="str">
            <v>Local energy production</v>
          </cell>
          <cell r="AL4" t="str">
            <v>Under 20MW</v>
          </cell>
          <cell r="AM4" t="str">
            <v>CHP</v>
          </cell>
          <cell r="AN4" t="str">
            <v>Photovoltaic</v>
          </cell>
          <cell r="AO4" t="str">
            <v>Wind power</v>
          </cell>
          <cell r="AP4" t="str">
            <v>Hydropower</v>
          </cell>
          <cell r="AQ4" t="str">
            <v>Renewable without emissions</v>
          </cell>
          <cell r="AR4" t="str">
            <v>Estimated from power when no specific data on production exist</v>
          </cell>
          <cell r="AS4" t="str">
            <v>Total production (kWh)</v>
          </cell>
          <cell r="AT4" t="str">
            <v>Liquid fuels</v>
          </cell>
          <cell r="AU4" t="str">
            <v>Tertiary (services)</v>
          </cell>
          <cell r="AV4" t="str">
            <v>Residential</v>
          </cell>
          <cell r="AW4" t="str">
            <v>Transport</v>
          </cell>
          <cell r="AX4" t="str">
            <v>Water</v>
          </cell>
          <cell r="AY4" t="str">
            <v>Waste management</v>
          </cell>
          <cell r="AZ4" t="str">
            <v>Renewable energy in the Town Council</v>
          </cell>
          <cell r="BA4" t="str">
            <v>Biomass</v>
          </cell>
          <cell r="BB4" t="str">
            <v>Solar thermal</v>
          </cell>
          <cell r="BC4" t="str">
            <v>Photovoltaic</v>
          </cell>
          <cell r="BD4" t="str">
            <v>Geothermal</v>
          </cell>
          <cell r="BE4" t="str">
            <v>Strengths and weaknesses</v>
          </cell>
          <cell r="BF4" t="str">
            <v>Strengths</v>
          </cell>
          <cell r="BG4" t="str">
            <v>Weaknesses</v>
          </cell>
          <cell r="BH4" t="str">
            <v>Conclusions</v>
          </cell>
          <cell r="BI4" t="str">
            <v>Actions</v>
          </cell>
          <cell r="BJ4" t="str">
            <v>Objectives</v>
          </cell>
          <cell r="BK4" t="str">
            <v>Total emissions under SEAP scope</v>
          </cell>
          <cell r="BL4" t="str">
            <v>tCO2/inh.</v>
          </cell>
          <cell r="BM4" t="str">
            <v>Total energy consumption</v>
          </cell>
          <cell r="BN4" t="str">
            <v>kWh/inh.</v>
          </cell>
          <cell r="BO4" t="str">
            <v>Foreseen saved GHG emissons</v>
          </cell>
          <cell r="BP4" t="str">
            <v>Estimated percentage of GHG emission reduction</v>
          </cell>
          <cell r="BQ4" t="str">
            <v xml:space="preserve">Number of actions </v>
          </cell>
          <cell r="BR4" t="str">
            <v>Seustainable Energy Action Plan monitoring report of</v>
          </cell>
          <cell r="BS4" t="str">
            <v>District heating/cooling</v>
          </cell>
          <cell r="BT4" t="str">
            <v>% buildings built before 1980</v>
          </cell>
          <cell r="BU4" t="str">
            <v>% buildings built between 1980-1989</v>
          </cell>
          <cell r="BV4" t="str">
            <v>%buildings built between 1990-2009</v>
          </cell>
          <cell r="BW4" t="str">
            <v>% buildings built after 2009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1"/>
      <sheetName val="Portada"/>
      <sheetName val="INstruccions per omplir"/>
      <sheetName val="població"/>
      <sheetName val="consum energètic per fonts"/>
      <sheetName val="consum energètic x sectors"/>
      <sheetName val="emissions"/>
      <sheetName val="emissions gràfiques"/>
      <sheetName val="domèstic"/>
      <sheetName val="terciari"/>
      <sheetName val="TRansport"/>
      <sheetName val="Residus"/>
      <sheetName val="Aigua"/>
      <sheetName val="Ajuntament C sect_fonts "/>
      <sheetName val="AJUNTAMENT_C"/>
      <sheetName val="AJUNTAMENT_E"/>
      <sheetName val="PEL"/>
      <sheetName val="factors d'emissió"/>
      <sheetName val="ACCIONS"/>
      <sheetName val="ML mitigacio"/>
      <sheetName val="instruccions adapt"/>
      <sheetName val="accions adaptació"/>
      <sheetName val="taules resum adapt"/>
      <sheetName val="ML Adaptació"/>
      <sheetName val="CARACTERISTIQUES A ESCOLLIR"/>
      <sheetName val="ML mit caluls"/>
      <sheetName val="taules_perfil"/>
      <sheetName val="perfil_clim_cat"/>
      <sheetName val="profile"/>
      <sheetName val="perfil_llistacc"/>
      <sheetName val="grafic accions adapt"/>
      <sheetName val="traduccions"/>
      <sheetName val="VICC preliminar"/>
      <sheetName val="perfil_clim_difusio"/>
      <sheetName val="report 1"/>
      <sheetName val="report 2"/>
      <sheetName val="report 3"/>
      <sheetName val="report 4 cal"/>
      <sheetName val="report 5 vuln Adaptació"/>
      <sheetName val="risk&amp;vulnerability"/>
      <sheetName val="report 6 acc adapt"/>
      <sheetName val="report7 cronograma adapt"/>
      <sheetName val="Full3"/>
      <sheetName val="Full7"/>
      <sheetName val="Full1"/>
      <sheetName val="Full2"/>
      <sheetName val="Full4"/>
      <sheetName val="SECAP_home"/>
      <sheetName val="SECAP_strategy"/>
      <sheetName val="SECAP_BEI"/>
      <sheetName val="MEI_12"/>
      <sheetName val="MEI_2"/>
      <sheetName val="SECAP_Mit_Actions"/>
      <sheetName val="adapt actions template"/>
      <sheetName val="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D2" t="str">
            <v>Augment del risc d'inundacions</v>
          </cell>
          <cell r="G2" t="str">
            <v>Edificis</v>
          </cell>
          <cell r="K2" t="str">
            <v>Ajuntament (directa)</v>
          </cell>
          <cell r="O2">
            <v>2005</v>
          </cell>
          <cell r="Q2" t="str">
            <v>No iniciada</v>
          </cell>
          <cell r="U2" t="str">
            <v>Calor extrema</v>
          </cell>
          <cell r="W2" t="str">
            <v>Urbanisme</v>
          </cell>
        </row>
        <row r="3">
          <cell r="D3" t="str">
            <v>Augment de les sequeres (durada, freqüència i intensitat)</v>
          </cell>
          <cell r="G3" t="str">
            <v>Transport</v>
          </cell>
          <cell r="K3" t="str">
            <v>Ajuntament (indirecte)</v>
          </cell>
          <cell r="O3">
            <v>2006</v>
          </cell>
          <cell r="Q3" t="str">
            <v>En curs</v>
          </cell>
          <cell r="U3" t="str">
            <v>Fred extrem</v>
          </cell>
          <cell r="W3" t="str">
            <v>Aigua</v>
          </cell>
        </row>
        <row r="4">
          <cell r="D4" t="str">
            <v>Augment del risc de riuades</v>
          </cell>
          <cell r="G4" t="str">
            <v>Energia</v>
          </cell>
          <cell r="K4" t="str">
            <v>Altres (Administració pública)</v>
          </cell>
          <cell r="O4">
            <v>2007</v>
          </cell>
          <cell r="Q4" t="str">
            <v>Completada</v>
          </cell>
          <cell r="U4" t="str">
            <v>Precipitació extrema</v>
          </cell>
          <cell r="W4" t="str">
            <v>Verd urbà</v>
          </cell>
        </row>
        <row r="5">
          <cell r="D5" t="str">
            <v>Major durada de l'estiatge de rius i rieres</v>
          </cell>
          <cell r="G5" t="str">
            <v>Aigua</v>
          </cell>
          <cell r="K5" t="str">
            <v>Altres (sector privat o varis)</v>
          </cell>
          <cell r="O5">
            <v>2008</v>
          </cell>
          <cell r="Q5" t="str">
            <v>Cancel·lada</v>
          </cell>
          <cell r="U5" t="str">
            <v>Inundacions</v>
          </cell>
          <cell r="W5" t="str">
            <v>Energia</v>
          </cell>
        </row>
        <row r="6">
          <cell r="D6" t="str">
            <v>Major intrusió salina en aqüífers costaners</v>
          </cell>
          <cell r="G6" t="str">
            <v>Residus</v>
          </cell>
          <cell r="O6">
            <v>2009</v>
          </cell>
          <cell r="U6" t="str">
            <v>Pujada del nivell del mar</v>
          </cell>
          <cell r="W6" t="str">
            <v>Medi natural</v>
          </cell>
        </row>
        <row r="7">
          <cell r="D7" t="str">
            <v>Major intensitat de les tempestes</v>
          </cell>
          <cell r="G7" t="str">
            <v>Planificació urbanística</v>
          </cell>
          <cell r="O7">
            <v>2010</v>
          </cell>
          <cell r="U7" t="str">
            <v>Sequeres</v>
          </cell>
          <cell r="W7" t="str">
            <v>Qualitat de l'aire</v>
          </cell>
        </row>
        <row r="8">
          <cell r="D8" t="str">
            <v>Desparició de platges i dunes</v>
          </cell>
          <cell r="G8" t="str">
            <v>Agricultura i sector forestal</v>
          </cell>
          <cell r="O8">
            <v>2011</v>
          </cell>
          <cell r="U8" t="str">
            <v>Tormentes</v>
          </cell>
          <cell r="W8" t="str">
            <v>Mobilitat</v>
          </cell>
        </row>
        <row r="9">
          <cell r="D9" t="str">
            <v>Pujada de la cota de neu</v>
          </cell>
          <cell r="G9" t="str">
            <v>Medi ambient i biodiversitat</v>
          </cell>
          <cell r="O9">
            <v>2012</v>
          </cell>
          <cell r="U9" t="str">
            <v>Esllavissades</v>
          </cell>
          <cell r="W9" t="str">
            <v>Equipaments</v>
          </cell>
        </row>
        <row r="10">
          <cell r="D10" t="str">
            <v>Menor durada de les zones innivades</v>
          </cell>
          <cell r="G10" t="str">
            <v>Salut</v>
          </cell>
          <cell r="O10">
            <v>2013</v>
          </cell>
          <cell r="U10" t="str">
            <v>Incendis forestals</v>
          </cell>
          <cell r="W10" t="str">
            <v>Educació</v>
          </cell>
        </row>
        <row r="11">
          <cell r="D11" t="str">
            <v>Vulnerabilitat de les espècies forestals a malalties i plagues</v>
          </cell>
          <cell r="G11" t="str">
            <v>Protecció civili i emergències</v>
          </cell>
          <cell r="O11">
            <v>2014</v>
          </cell>
          <cell r="W11" t="str">
            <v>Participació</v>
          </cell>
        </row>
        <row r="12">
          <cell r="D12" t="str">
            <v>Major risc d'incendi</v>
          </cell>
          <cell r="G12" t="str">
            <v>Turisme</v>
          </cell>
          <cell r="O12">
            <v>2015</v>
          </cell>
          <cell r="W12" t="str">
            <v>Altres</v>
          </cell>
        </row>
        <row r="13">
          <cell r="D13" t="str">
            <v>Assecatge/transformació zones humides</v>
          </cell>
          <cell r="G13" t="str">
            <v>Altres</v>
          </cell>
          <cell r="O13">
            <v>2016</v>
          </cell>
        </row>
        <row r="14">
          <cell r="D14" t="str">
            <v>Augment de plagues: algues, meduses...</v>
          </cell>
          <cell r="O14">
            <v>2017</v>
          </cell>
        </row>
        <row r="15">
          <cell r="D15" t="str">
            <v>Augment de zones vulnerables (p.ex Posidonia)</v>
          </cell>
          <cell r="O15">
            <v>2018</v>
          </cell>
        </row>
        <row r="16">
          <cell r="D16" t="str">
            <v>Augment de desertització o aridesa</v>
          </cell>
          <cell r="O16">
            <v>2019</v>
          </cell>
        </row>
        <row r="17">
          <cell r="D17" t="str">
            <v>Canvis en les zones cultivables</v>
          </cell>
          <cell r="O17">
            <v>2020</v>
          </cell>
        </row>
        <row r="18">
          <cell r="D18" t="str">
            <v>Vulnerabilitat dels cultius a malalties i plagues</v>
          </cell>
          <cell r="O18">
            <v>2021</v>
          </cell>
        </row>
        <row r="19">
          <cell r="D19" t="str">
            <v>Efectes negatius de la calor sobre el bestiar</v>
          </cell>
          <cell r="O19">
            <v>2022</v>
          </cell>
        </row>
        <row r="20">
          <cell r="D20" t="str">
            <v>Efectes en infraestructures</v>
          </cell>
          <cell r="O20">
            <v>2023</v>
          </cell>
        </row>
        <row r="21">
          <cell r="D21" t="str">
            <v>Canvis en els patrons de demanda energètica</v>
          </cell>
          <cell r="O21">
            <v>2024</v>
          </cell>
        </row>
        <row r="22">
          <cell r="D22" t="str">
            <v>Augment de la mortalitat/morbilitat associada a la calor</v>
          </cell>
          <cell r="O22">
            <v>2025</v>
          </cell>
        </row>
        <row r="23">
          <cell r="D23" t="str">
            <v>Augment de les al·lèrgies</v>
          </cell>
          <cell r="O23">
            <v>2026</v>
          </cell>
        </row>
        <row r="24">
          <cell r="D24" t="str">
            <v>Aparició de noves malaties</v>
          </cell>
          <cell r="O24">
            <v>2027</v>
          </cell>
        </row>
        <row r="25">
          <cell r="D25" t="str">
            <v xml:space="preserve">Pèrdua atractiu turístic </v>
          </cell>
          <cell r="O25">
            <v>2028</v>
          </cell>
        </row>
        <row r="26">
          <cell r="D26" t="str">
            <v>Canvis en el patró de demanda turística</v>
          </cell>
          <cell r="O26">
            <v>2029</v>
          </cell>
        </row>
        <row r="27">
          <cell r="D27" t="str">
            <v xml:space="preserve">Augment de l'efecte illa de calor </v>
          </cell>
          <cell r="O27">
            <v>2030</v>
          </cell>
        </row>
        <row r="28">
          <cell r="D28" t="str">
            <v>Major vulnerabilitat del verd urbà</v>
          </cell>
          <cell r="O28">
            <v>2031</v>
          </cell>
        </row>
        <row r="29">
          <cell r="D29" t="str">
            <v xml:space="preserve">Canvis en els patrons de pol·linització </v>
          </cell>
          <cell r="O29">
            <v>2032</v>
          </cell>
        </row>
        <row r="30">
          <cell r="D30" t="str">
            <v>Canvis en les espècies urbanes (p. Ex. Adaptació de les cotorres)</v>
          </cell>
          <cell r="O30">
            <v>2033</v>
          </cell>
        </row>
        <row r="31">
          <cell r="D31" t="str">
            <v>Transversal (comunicació i informació general o de fenòmens meteorològics)</v>
          </cell>
          <cell r="O31">
            <v>2034</v>
          </cell>
        </row>
        <row r="32">
          <cell r="O32">
            <v>2035</v>
          </cell>
        </row>
        <row r="33">
          <cell r="O33">
            <v>2036</v>
          </cell>
        </row>
        <row r="34">
          <cell r="O34">
            <v>2037</v>
          </cell>
        </row>
        <row r="35">
          <cell r="O35">
            <v>2038</v>
          </cell>
        </row>
        <row r="36">
          <cell r="O36">
            <v>2039</v>
          </cell>
        </row>
        <row r="37">
          <cell r="O37">
            <v>2040</v>
          </cell>
        </row>
        <row r="38">
          <cell r="O38">
            <v>2041</v>
          </cell>
        </row>
        <row r="39">
          <cell r="O39">
            <v>2042</v>
          </cell>
        </row>
        <row r="40">
          <cell r="O40">
            <v>2043</v>
          </cell>
        </row>
        <row r="41">
          <cell r="O41">
            <v>2044</v>
          </cell>
        </row>
        <row r="42">
          <cell r="O42">
            <v>2045</v>
          </cell>
        </row>
        <row r="43">
          <cell r="O43">
            <v>2046</v>
          </cell>
        </row>
        <row r="44">
          <cell r="O44">
            <v>2047</v>
          </cell>
        </row>
        <row r="45">
          <cell r="O45">
            <v>2048</v>
          </cell>
        </row>
        <row r="46">
          <cell r="O46">
            <v>2049</v>
          </cell>
        </row>
        <row r="47">
          <cell r="O47">
            <v>2050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meromr" refreshedDate="43455.536467245372" createdVersion="4" refreshedVersion="4" minRefreshableVersion="3" recordCount="1633">
  <cacheSource type="worksheet">
    <worksheetSource ref="D1:D1048576" sheet="BASE"/>
  </cacheSource>
  <cacheFields count="32">
    <cacheField name="MUNICIPI" numFmtId="0">
      <sharedItems containsBlank="1"/>
    </cacheField>
    <cacheField name="NUM_ACCIO" numFmtId="0">
      <sharedItems containsString="0" containsBlank="1" containsNumber="1" containsInteger="1" minValue="1" maxValue="73"/>
    </cacheField>
    <cacheField name="TIPUS_ACCIO" numFmtId="0">
      <sharedItems containsBlank="1" count="5">
        <s v="Ajuntament (directa)"/>
        <s v="Ajuntament (indirecte)"/>
        <s v="Altres (Administració pública)"/>
        <s v="Altres (sector privat o varis)"/>
        <m/>
      </sharedItems>
    </cacheField>
    <cacheField name="SECTOR" numFmtId="0">
      <sharedItems containsBlank="1" count="14">
        <s v="Planificació urbanística"/>
        <s v="Protecció civili i emergències"/>
        <s v="Agricultura i sector forestal"/>
        <s v="Medi ambient i biodiversitat"/>
        <s v="Energia"/>
        <s v="Aigua"/>
        <s v="Altres"/>
        <s v="Edificis"/>
        <s v="Turisme"/>
        <s v="Salut"/>
        <s v="Transport"/>
        <s v="Residus"/>
        <s v="Protecció civil i emergències"/>
        <m/>
      </sharedItems>
    </cacheField>
    <cacheField name="NOM_ACCIO" numFmtId="0">
      <sharedItems containsBlank="1" longText="1"/>
    </cacheField>
    <cacheField name="NOM_ANGL" numFmtId="0">
      <sharedItems containsBlank="1"/>
    </cacheField>
    <cacheField name="DESCRIPCIO" numFmtId="0">
      <sharedItems containsBlank="1" longText="1"/>
    </cacheField>
    <cacheField name="RESPONSABLE" numFmtId="0">
      <sharedItems containsBlank="1" longText="1"/>
    </cacheField>
    <cacheField name="INICI" numFmtId="0">
      <sharedItems containsString="0" containsBlank="1" containsNumber="1" containsInteger="1" minValue="2005" maxValue="2026"/>
    </cacheField>
    <cacheField name="FINAL" numFmtId="0">
      <sharedItems containsString="0" containsBlank="1" containsNumber="1" containsInteger="1" minValue="2011" maxValue="2030"/>
    </cacheField>
    <cacheField name="ESTAT" numFmtId="0">
      <sharedItems containsBlank="1"/>
    </cacheField>
    <cacheField name="MITIGACIO" numFmtId="0">
      <sharedItems containsBlank="1"/>
    </cacheField>
    <cacheField name="ACCIO_CLAU" numFmtId="0">
      <sharedItems containsBlank="1"/>
    </cacheField>
    <cacheField name="AGENTS_IMPL" numFmtId="0">
      <sharedItems containsBlank="1" longText="1"/>
    </cacheField>
    <cacheField name="RISC" numFmtId="0">
      <sharedItems containsBlank="1"/>
    </cacheField>
    <cacheField name="IMP_1" numFmtId="0">
      <sharedItems containsBlank="1"/>
    </cacheField>
    <cacheField name="IMP_2" numFmtId="0">
      <sharedItems containsBlank="1"/>
    </cacheField>
    <cacheField name="IMP_3" numFmtId="0">
      <sharedItems containsBlank="1"/>
    </cacheField>
    <cacheField name="COBENEFICIS" numFmtId="0">
      <sharedItems containsBlank="1" longText="1"/>
    </cacheField>
    <cacheField name="RESULTATS" numFmtId="0">
      <sharedItems containsBlank="1" longText="1"/>
    </cacheField>
    <cacheField name="RESULTATS_ANG" numFmtId="0">
      <sharedItems containsBlank="1" longText="1"/>
    </cacheField>
    <cacheField name="INVERSIO" numFmtId="0">
      <sharedItems containsBlank="1" containsMixedTypes="1" containsNumber="1" minValue="0" maxValue="10000000"/>
    </cacheField>
    <cacheField name="NO INVERSIÓ" numFmtId="0">
      <sharedItems containsString="0" containsBlank="1" containsNumber="1" minValue="0" maxValue="616666.66666666663"/>
    </cacheField>
    <cacheField name="TOTAL" numFmtId="0">
      <sharedItems containsBlank="1" containsMixedTypes="1" containsNumber="1" minValue="0" maxValue="10000000"/>
    </cacheField>
    <cacheField name="NIVELL_COST" numFmtId="0">
      <sharedItems containsBlank="1" count="20">
        <s v="Baix"/>
        <s v="Alt"/>
        <s v="Mig"/>
        <s v="Cost baix"/>
        <s v="Cost elevat"/>
        <s v="Cost mig"/>
        <m/>
        <s v="No aplica"/>
        <s v="Alt (&gt;60.000)"/>
        <s v="Mig (18-000-60.000)"/>
        <s v="Baix (&lt;18.000)"/>
        <s v="Depèn"/>
        <s v="Cost alt"/>
        <s v="Elevat"/>
        <s v="Elevat "/>
        <s v="Mig "/>
        <s v="Alta" u="1"/>
        <s v="cost nul" u="1"/>
        <s v="cost mitjà" u="1"/>
        <s v="Mitjà" u="1"/>
      </sharedItems>
    </cacheField>
    <cacheField name="RELACIO_PLANS" numFmtId="0">
      <sharedItems containsBlank="1"/>
    </cacheField>
    <cacheField name="RELACIO_2" numFmtId="0">
      <sharedItems containsBlank="1"/>
    </cacheField>
    <cacheField name="RELACIO_3" numFmtId="0">
      <sharedItems containsBlank="1"/>
    </cacheField>
    <cacheField name="NOM_PLANS" numFmtId="0">
      <sharedItems containsBlank="1" longText="1"/>
    </cacheField>
    <cacheField name="TIPUS_ACCIO2" numFmtId="0">
      <sharedItems containsBlank="1"/>
    </cacheField>
    <cacheField name="SECTOR2" numFmtId="0">
      <sharedItems containsBlank="1"/>
    </cacheField>
    <cacheField name="Mida municipi" numFmtId="0">
      <sharedItems containsBlank="1" count="8">
        <s v="a &lt; 1.000 hab."/>
        <s v="c 5.000 a 20.000 hab."/>
        <s v="b 1.000 a 5.000 hab."/>
        <s v="e &gt;50.000 hab."/>
        <s v="d 20.000 a 50.000 hab."/>
        <s v=""/>
        <m/>
        <e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33">
  <r>
    <s v="Calonge de Segarra"/>
    <n v="1"/>
    <x v="0"/>
    <x v="0"/>
    <s v="Redacció del POUM atenent als impactes futurs esperats amb el canvi climàtic per tal de minimitzar-los (inundacions, fort vent, augment de la temperatura ...)."/>
    <s v="Drafting of the POUM in response to the expected future climate change impacts  in order to minimize them ."/>
    <s v="Redacció del POUM del municipi, incloent una definició actualitzada de Zona Urbanitzable que tingui present els impactes futurs previstos a causa del Canvi Climàtic (augment de la intensitat de les tampestes, augment de les rierades i de les inundacions, fort vent, sequeres, augment de la temperatura...) "/>
    <s v="Alcaldia i Regidoria d'Urbanisme"/>
    <n v="2019"/>
    <n v="2021"/>
    <s v="No iniciada"/>
    <m/>
    <s v="X"/>
    <m/>
    <s v="Inundacions"/>
    <s v="Augment del risc d'inundacions"/>
    <s v="Augment del risc de riuades"/>
    <s v="Major intensitat de les tempestes"/>
    <m/>
    <m/>
    <m/>
    <n v="3000"/>
    <n v="0"/>
    <n v="3000"/>
    <x v="0"/>
    <s v="Normes subsidiàries de planejament urbanístic de la Catalunya Central per a Calonge de Segarra"/>
    <m/>
    <m/>
    <m/>
    <s v="Ajuntament (directa)"/>
    <s v="Planificació urbanística"/>
    <x v="0"/>
  </r>
  <r>
    <s v="Calonge de Segarra"/>
    <n v="2"/>
    <x v="0"/>
    <x v="1"/>
    <s v="Redactar el DUPROCIM (document únic de Protecció Civil Municipal) per actualitzar els plans emergència"/>
    <s v="Write the DUPROCIM (unique document of Municipal Civil Protection) in order to update the emergency plans"/>
    <s v="Actualitzar els plans multirisc i incloent l'actualització de la part d'incendis i de grans nevades (anterior Pla INFOCAT i NEUCAT), pla obligat pel municipi. Darrera homologació de l'INFOCAT l'any 1999 i el NEUCAT al 2010)."/>
    <s v="Alcaldia"/>
    <n v="2019"/>
    <n v="2021"/>
    <s v="No iniciada"/>
    <m/>
    <s v="X"/>
    <s v="ADF, Protecció Civil, ACA, Dept. de Salut (Generalitat)"/>
    <s v="Incendis forestals"/>
    <s v="Major risc d'incendi"/>
    <s v="Augment del risc d'inundacions"/>
    <s v="Augment de la mortalitat/morbilitat associada a la calor"/>
    <s v="La nova redacció pot donar una visió global de l’adaptació als riscos del canvi climàtic."/>
    <m/>
    <m/>
    <n v="3000"/>
    <n v="0"/>
    <n v="3000"/>
    <x v="0"/>
    <s v="DUPROCIM"/>
    <m/>
    <m/>
    <m/>
    <s v="Ajuntament (directa)"/>
    <s v="Protecció civili i emergències"/>
    <x v="0"/>
  </r>
  <r>
    <s v="Calonge de Segarra"/>
    <n v="3"/>
    <x v="0"/>
    <x v="1"/>
    <s v="Establir avisos directes a la població sensible a temperatures extremes (fred i calor)."/>
    <s v="Establish direct warnings to the population sensitive to extreme temperatures (cold and heat)."/>
    <s v="Obtenir anualment el llistat de les persones vulnerables del muncipi i un contacte per tal d'avisar-les directament davant dels avisos d'onades o períodes de calor o fred extrem. Identificar un responsable d'obtenir el llistat i de contactar amb les persones."/>
    <s v="Alcaldia i Regidoria d'Atenció a les Persones"/>
    <n v="2018"/>
    <n v="2030"/>
    <s v="No iniciada"/>
    <m/>
    <s v="X"/>
    <s v="Protecció Civil"/>
    <s v="Calor extrema"/>
    <s v="Transversal (comunicació i informació general o de fenòmens meteorològics)"/>
    <s v="Augment de la mortalitat/morbilitat associada a la calor"/>
    <m/>
    <m/>
    <m/>
    <m/>
    <n v="0"/>
    <n v="0"/>
    <n v="0"/>
    <x v="0"/>
    <s v="DUPROCIM"/>
    <m/>
    <m/>
    <m/>
    <s v="Ajuntament (directa)"/>
    <s v="Protecció civili i emergències"/>
    <x v="0"/>
  </r>
  <r>
    <s v="Calonge de Segarra"/>
    <n v="4"/>
    <x v="0"/>
    <x v="2"/>
    <s v="Impulsar Instruments d'Ordenació Forestal (IOF ) i actuacions a les finques forestals (prioritat zones PEGs)"/>
    <s v="Promote Forest Management Instruments (IOF) and actions in forest plantations (with priority in SMP areas)"/>
    <s v="Impulsar estudi d'identificació i caracterització dels Punts Estratègics de Gestió (PEGs). Els PEG són punts que per la seva estructura forestal, situació estratègica i facilitat de gestió futura, siguin apropiats per canviar el comportament de l’incendi forestal i evitar que assoleixi grans dimensions fins a transformar-se en un GIF. Així mateix, s’impulsarà l’entrada dels propietaris forestals del municipi a l’Associació de Propietaris Forestal Serra de Rubió i/o que elaborin Instruments d’Ordenació Forestal (IOF) a les seves finques (per aquells propietaris que encara no en formin part)."/>
    <s v="Alcaldia, Regidoria de Territori i Medi ambient "/>
    <n v="2020"/>
    <n v="2030"/>
    <s v="No iniciada"/>
    <m/>
    <m/>
    <s v="ADF, Associació Propietaris Forestals Boscos Bages - Anoia, Diputació de Barcelona"/>
    <s v="Incendis forestals"/>
    <s v="Major risc d'incendi"/>
    <s v="Vulnerabilitat de les espècies forestals a malalties i plagues"/>
    <m/>
    <s v="Els propietaris forestals podran tenir accés a una gestió forestal conjunta del territori i al suport dels tècnics de les Associacions de Propietaris"/>
    <m/>
    <m/>
    <n v="3000"/>
    <n v="0"/>
    <n v="3000"/>
    <x v="0"/>
    <m/>
    <m/>
    <m/>
    <m/>
    <s v="Ajuntament (directa)"/>
    <s v="Agricultura i sector forestal"/>
    <x v="0"/>
  </r>
  <r>
    <s v="Calonge de Segarra"/>
    <n v="5"/>
    <x v="1"/>
    <x v="2"/>
    <s v="Bones pràctiques agràries en relació amb els nitrats."/>
    <s v="Good agricultural practices in relation to nitrates."/>
    <s v="Promoure la sensibilització dels col·lectius d'agricultors i ramaders del municipi sobre la problemàtica de la contaminació de l'aigua per nitrats mitjançant disseny i edició de fulletons informatius i una sessió presencial anual per tal de fer formació bàsica."/>
    <s v="Alcaldia, Regidoria de Territori i Medi ambient "/>
    <n v="2019"/>
    <n v="2030"/>
    <s v="No iniciada"/>
    <m/>
    <s v="X"/>
    <s v="Agricultors, Ramaders, DARPA"/>
    <s v="Altres (Contaminació de l'aigua per nitrats)"/>
    <s v="Vulnerabilitat dels cultius a malalties i plagues"/>
    <s v="Canvis en les zones cultivables"/>
    <m/>
    <m/>
    <m/>
    <m/>
    <n v="0"/>
    <n v="180"/>
    <n v="1980"/>
    <x v="0"/>
    <m/>
    <m/>
    <m/>
    <m/>
    <s v="Ajuntament (indirecte)"/>
    <s v="Agricultura i sector forestal"/>
    <x v="0"/>
  </r>
  <r>
    <s v="Calonge de Segarra"/>
    <n v="6"/>
    <x v="2"/>
    <x v="1"/>
    <s v="Garantir l'accés a zones rurals i nuclis disseminats en casos d'incidències meteorològiques i incendis mitjançant manteniment de la xarxa de camins inventariats del TM."/>
    <s v="Guarantee access to rural areas and disseminated houses in cases of weather events and fires by maintaining the inventory of municipal path network."/>
    <s v="Es durà a terme un manteniment i millora continuats dels camins i pistes forestals inventariats del terme municipal de Calonge de Segarra que donen accés a zones rurals i nuclis disseminats per tal que s'asseguri l'accés dels equips d'emergència en casos d'incidències meteorològiques i/o incendis."/>
    <s v="Alcaldia, Regidoria de Territori i Medi ambient "/>
    <n v="2019"/>
    <n v="2030"/>
    <s v="No iniciada"/>
    <s v="X"/>
    <s v="X"/>
    <s v="ADF, Associació Propietaris Forestals Boscos Bages - Anoia, Diputació de Barcelona"/>
    <s v="Incendis forestals"/>
    <s v="Major risc d'incendi"/>
    <s v="Augment del risc d'inundacions"/>
    <s v="Augment del risc de riuades"/>
    <m/>
    <m/>
    <m/>
    <n v="0"/>
    <n v="20000"/>
    <n v="220000"/>
    <x v="1"/>
    <s v="Catàleg de Camins de Calonge de Segarra"/>
    <m/>
    <m/>
    <m/>
    <s v="Altres (Administració pública)"/>
    <s v="Protecció civili i emergències"/>
    <x v="0"/>
  </r>
  <r>
    <s v="Calonge de Segarra"/>
    <n v="7"/>
    <x v="1"/>
    <x v="3"/>
    <s v="Recerca de finques per implantar actuacions de Custòdia del Territori"/>
    <s v="_x000a_Search for properties to implement Territorial Custody actions"/>
    <s v="Acció orientada de forma general per finques agrícoles, forestals i de pastura. _x000a_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quot;entitat de custòdia del territori&quot; (organització sense ànim delucre pública o privada) aplica els pactes voluntaris acordats entre les parts recollides per escrit en un contracte de durada acordada (&quot;acord de custòdia&quot;). El propietari obté suport tècnic i en alguns casos recursos econòmics o humans per gestionar la finca. _x000a_Com pot actuar el municipi com a promotor de la Custòdia del Territori?  _x000a_     1.- Integrar mecanismes de custòdia del territori en el planejament urbanístic i territorial._x000a_A nivell municipal poden preveure instruments de custòdia del territori els plans especials i els plansd’ordenació urbanística municipal. El plantejament urbanístic pot permetre entre d’altres coses:  a) Delimitar zones d’interès natural o paisatgístic en sòl no urbanitzable.  _x000a_b) Preveure les cessions de sòl gratuïtes i obligatòries vinculades a l’execució de plans parcials en aquells sectors de l’àmbit d’actuació del pla que tinguin més interès natural o paisatgístic.    _x000a_c)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com terrenys o elements específics, arbres, elements patrimonials, etc. en sòl no urbanitzable que tinguin un interès especial reconegut pel pla, ja siguin de propietat privada o pública, zones verdes, tant dins de nuclis urbans com en la perifèria, camins privats que, per mitjà d’un acord de custòdia, s’integren a la xarxa de camins d’ús públic, camins públics que requereixen actuacions de manteniment o rehabilitació)._x000a__x000a__x000a__x000a_2.- Facilitar el contacte entre la propietat i les entitats de custòdia.  _x000a_3.- Crear un fons local per a la custòdia del territori (disposar partides pressupostàries específiques per aquesta finalitat).  _x000a_El municipi com a propietari dels terrenys objecte d’interès natural.  Els béns dels ens locals es classifiquen segons la seva naturalesa en: _x000a_a) béns de domini públic, _x000a_b) béns patrimonials i _x000a_c) béns comunals. _x000a_En el marc de la custòdia, els béns de domini públic més adequats per arribar a acords són els marges dels rius i les zones costaneres quan és el cas, així com els camins públics (rurals i veïnals,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_x000a_"/>
    <s v="Alcaldia i Regidories d'Urbanisme i de Territori i Medi Ambient "/>
    <n v="2022"/>
    <n v="2023"/>
    <s v="No iniciada"/>
    <m/>
    <m/>
    <s v="Generalitat de Catalunya (Xarxa de Custòdia i Territori), Associació Propietaris Forestals Boscos Bages – Anoia."/>
    <s v="Incendis forestals"/>
    <s v="Major risc d'incendi"/>
    <s v="Vulnerabilitat de les espècies forestals a malalties i plagues"/>
    <m/>
    <s v="Els propietaris forestals podran tenir accés a una gestió forestal conjunta del territori i al suport dels tècnics de les Associacions de Propietaris"/>
    <m/>
    <m/>
    <n v="5000"/>
    <n v="0"/>
    <n v="5000"/>
    <x v="0"/>
    <m/>
    <m/>
    <m/>
    <m/>
    <s v="Ajuntament (indirecte)"/>
    <s v="Medi ambient i biodiversitat"/>
    <x v="0"/>
  </r>
  <r>
    <s v="Calonge de Segarra"/>
    <n v="8"/>
    <x v="1"/>
    <x v="2"/>
    <s v="Vetllar per què els agricultors utilitzin espècies resistents a la sequera."/>
    <s v="Ensure the use of drought-resistant species among farmers."/>
    <s v="Vetllar perquè els subminstradors de llavors propers subministrin espècies resistents a la sequera. També es dissenyaran i s’editaran fulletons informatius pels agricultors, per tal de donar a conèixer la l’alta vulnerabilitat del recurs hídric provocada pels efectes del canvi climàtic."/>
    <s v="Alcaldia i Regidoria de Territori i Medi Ambient "/>
    <n v="2020"/>
    <n v="2030"/>
    <s v="No iniciada"/>
    <s v="X"/>
    <m/>
    <s v="Agricultors i subministradors de llavors"/>
    <s v="Sequeres"/>
    <s v="Augment de les sequeres (durada, freqüència i intensitat)"/>
    <s v="Canvis en les zones cultivables"/>
    <m/>
    <m/>
    <m/>
    <m/>
    <n v="0"/>
    <n v="50"/>
    <n v="500"/>
    <x v="0"/>
    <m/>
    <m/>
    <m/>
    <m/>
    <s v="Ajuntament (indirecte)"/>
    <s v="Agricultura i sector forestal"/>
    <x v="0"/>
  </r>
  <r>
    <s v="Calonge de Segarra"/>
    <n v="9"/>
    <x v="2"/>
    <x v="4"/>
    <s v="Revisió de l'estat i augment del manteniment sota les línies d’alta tensió "/>
    <s v="Review the status and increasing maintenance under power lines"/>
    <s v="Vetllar per que els diferents responsables duguin a terme una revisió periòdica de l'estat de les línies d'alta tensió i facin el manteniment adequat de la vegetació de sota de les mateixes per reduir el risc d'incendi degut a aquestes instal·lacions."/>
    <s v="Alcaldia, Regidoria de Territori i Medi ambient "/>
    <n v="2020"/>
    <n v="2030"/>
    <s v="No iniciada"/>
    <m/>
    <m/>
    <s v="ADF i propietaris Forestals"/>
    <s v="Incendis forestals"/>
    <s v="Major risc d'incendi"/>
    <s v="Major intensitat de les tempestes"/>
    <m/>
    <s v="Garantia de subministre, prevenció d'incendis"/>
    <m/>
    <m/>
    <n v="0"/>
    <n v="0"/>
    <n v="0"/>
    <x v="0"/>
    <m/>
    <m/>
    <m/>
    <m/>
    <s v="Altres (Administració pública)"/>
    <s v="Energia"/>
    <x v="0"/>
  </r>
  <r>
    <s v="Calonge de Segarra"/>
    <n v="10"/>
    <x v="0"/>
    <x v="5"/>
    <s v="Millores en el sistema d'abastament d'aigües reduint les fuites i augmentant el telecontrol i la telegestió ."/>
    <s v="Reduction of leakage in water supply systems"/>
    <s v="Entre els anys 2007 i 2017 s’han realitzat un total de tres actuacions d’adequació i millora de la xarxa d’abastament d’aigua potable del municipi. Des de l’any 2010 la xarxa compta amb un equip de telecontrol que ha permès millorar la rendibilitat de la xarxa municipal d’aigua i l’eficiència en el consum energètic. L’any 2015 s’hi va dur a terme una ampliació del sistema de control a fi de continuar millorant la rendibilitat de la xarxa d’abastament. L’ampliació del sistema de telecontrol va consistir, per una banda, en la col·locació de diferents equips en dipòsits, tant per millorar el propi control sobre aquests com per adequar-ne les instal·lacions i situar equips per tal de millorar la rendibilitat dels mateixos. Per altra banda, es van realitzar diverses millores a la xarxa i als dipòsits, com la col·locació de diferents comptadors per tal de tenir sectoritzat el sistema i poder detectar fuites el més ràpidament possible, mitjançant un sistema informatitzat. També es va implantar un sistema auto analitzador de clor. L’any 2017 s'ha millorat el sistema de telecontrol de la xarxa municipal d’aigua ampliant l’abast d’actuació. D’una banda, s’hi ha instal·lat un el sistema de telecontrol al pou de Calonge per tal de permetre la vigilància del mateix d’una manera instantània. De l’altra, s'ha sectoritzat i telecontrolat el ramal que transcorre direcció al Soler per a facilitar la detecció de fuites, així com també s'ha col·locat el sistema de telecontrol en diversos ramals. "/>
    <s v="Alcaldia"/>
    <n v="2007"/>
    <n v="2017"/>
    <s v="Completada"/>
    <s v="X"/>
    <s v="X"/>
    <s v="Administracions supramunicipals (Diputació de Barcelona)"/>
    <s v="Sequeres"/>
    <s v="Augment de les sequeres (durada, freqüència i intensitat)"/>
    <m/>
    <m/>
    <s v="Garantia d'abastament, reducció de les despeses associades a la gestió i millora de la prevenció"/>
    <s v="Millora en l'eficiència dels sistema d'abastament d'aigua"/>
    <s v=" Efficiency improvement of the water supply system"/>
    <n v="34996.800000000003"/>
    <n v="0"/>
    <n v="34996.800000000003"/>
    <x v="2"/>
    <m/>
    <m/>
    <m/>
    <m/>
    <s v="Ajuntament (directa)"/>
    <s v="Aigua"/>
    <x v="0"/>
  </r>
  <r>
    <s v="Calonge de Segarra"/>
    <n v="11"/>
    <x v="2"/>
    <x v="5"/>
    <s v="Inclusió del municipi al projecte de connexió amb l'artèria de la Llosa del Cavall - Igualada per a assegurar el subministrament d'aigua de qualitat"/>
    <s v="Municipality inclusion to the project of connection with the artery of Llosa del Cavall - Igualada to ensure the good quality water supply"/>
    <s v="La infraestructura és executada per l'Estat a través d'Acuamed, amb un projecte desenvolupat per l'ACA. L'actuació suposa una inversió global de 50 milions d'euros. La canonada principal permetrà el transport de 300 litres per segon, des de l'embassament situat al Solsonès. En un punt proper a l'embassament s'ha construït una nova potabilitzadora, de manera que la nova artèria pugui subministrar aigua potable en tot el seu recorregut. El funcionament és gairebé totalment per gravetat, el que comporta un estalvi energètic notable._x000a__x000a_L'obra suposarà una nova font de subministrament pel municipi de Calonge de Segarra, que no està connectat a cap gran xarxa supramunicipal i que depèn de captacions condicionades per la seva vulnerabilitat (contaminació per nitrats). Aquesta acció, alleujarà la pressió sobre l'aqüífer. _x000a__x000a_L’actuació concreta que s’efectuarà al municipi serà la col·locació d’una arqueta per tal de connectar la xarxa d’abastament d’aigua municipal a l’artèria Llosa del Cavall – Igualada i per a tal efecte durant el mes de desembre 2017 l’ACA va concedir a l’Ajuntament una subvenció per un import de 90.000 €._x000a__x000a_http://aca-web.gencat.cat/aca/documents/Tramits/Subvencions/RES_DEFINIT_SUBV_TES_430_2017.pdf_x000a_"/>
    <s v="Alcaldia"/>
    <n v="2008"/>
    <n v="2019"/>
    <s v="En curs"/>
    <m/>
    <s v="X"/>
    <s v="ACA, Acuamed, Estat Espanyol"/>
    <s v="Sequeres"/>
    <s v="Augment de les sequeres (durada, freqüència i intensitat)"/>
    <m/>
    <m/>
    <s v="Infrastructures de sanejament amb millor funcionament"/>
    <s v="Connexió i compra d'aigua en alta pel servei d'abastament d'aigua municipal"/>
    <s v="Connection and water purchase for the municipal water supply service"/>
    <n v="90000"/>
    <n v="0"/>
    <n v="90000"/>
    <x v="2"/>
    <m/>
    <m/>
    <m/>
    <m/>
    <s v="Altres (Administració pública)"/>
    <s v="Aigua"/>
    <x v="0"/>
  </r>
  <r>
    <s v="Calonge de Segarra"/>
    <n v="12"/>
    <x v="2"/>
    <x v="2"/>
    <s v="Control i prevenció de plagues (processionària...)"/>
    <s v="Plague control and prevention"/>
    <s v="Vetllar per que els diferents responsables (ADF i Associació Propietaris Forestals Boscos Bages – Anoia) duguin a terme un control exhaustiu i la prevenció adequada de les diferents plagues que poden afectar els recursos forestals del terme. _x000a__x000a_D'aquesta manera s'asseguren uns ecositemes més forts i resilients a possibles canvis en els règims hídrics o de temperatura o a fenòmens meteorològics extrems (ventades, esclafits, etc...) provocats pel canvi climàtic._x000a_"/>
    <s v="Alcaldia, Regidoria de Territori i Medi ambient "/>
    <n v="2016"/>
    <n v="2030"/>
    <s v="En curs"/>
    <m/>
    <s v="X"/>
    <s v="ADF i Associació Propietaris Forestals Boscos Bages - Anoia"/>
    <s v="Altres (Preservació de la biodiversitat)"/>
    <s v="Vulnerabilitat de les espècies forestals a malalties i plagues"/>
    <s v="Major risc d'incendi"/>
    <m/>
    <s v="Millora del turisme, augment de la biodiversitat, preservació de la riquesa forestal"/>
    <m/>
    <m/>
    <n v="0"/>
    <n v="0"/>
    <n v="0"/>
    <x v="0"/>
    <m/>
    <m/>
    <m/>
    <m/>
    <s v="Altres (Administració pública)"/>
    <s v="Agricultura i sector forestal"/>
    <x v="0"/>
  </r>
  <r>
    <s v="Calonge de Segarra"/>
    <n v="13"/>
    <x v="0"/>
    <x v="5"/>
    <s v="Canvis en la tarificació de l'aigua per incentivar estalvi"/>
    <s v="Changes in water tariffs to promote water savings"/>
    <s v="Revisar i modificar l'ordenança fiscal i reguladora de l'aigua al municipi per tal d'incentivar l'estalvi d'aquest recurs ja sigui modificant els preus de l’aigua o bonificant per estalvi als consumidors."/>
    <s v="Alcaldia"/>
    <n v="2019"/>
    <n v="2020"/>
    <s v="No iniciada"/>
    <s v="X"/>
    <m/>
    <m/>
    <s v="Sequeres"/>
    <s v="Augment de les sequeres (durada, freqüència i intensitat)"/>
    <m/>
    <m/>
    <s v="Reducció de costos en infraestructures associat a menor consum"/>
    <m/>
    <m/>
    <n v="1500"/>
    <n v="0"/>
    <n v="1500"/>
    <x v="0"/>
    <s v="Ordenança Fiscal núm. 11. Taxa per subministrament d’aigua"/>
    <m/>
    <m/>
    <m/>
    <s v="Ajuntament (directa)"/>
    <s v="Aigua"/>
    <x v="0"/>
  </r>
  <r>
    <s v="Calonge de Segarra"/>
    <n v="14"/>
    <x v="0"/>
    <x v="5"/>
    <s v="Elaborar un catàleg de fonts i punts d'aigua i el pla de manteniment (i seguiment) de la seva qualitat de l'aigua"/>
    <s v="Develop a catalog of fountains and water points and the maintenance (and tracking) plan of their water quality"/>
    <s v="L'acció planteja l'elaboració d'un catàleg dels punts d'aigua existents així com un pla de manteniment (amb partides pressupostàries) d'aquestes. Aquest pla inclourà el control de la qualitat de l'aigua dels punts inventariats. Es pot plantejar la seva realització a través d'un Pla d'Ocupació de Recuperació de Fonts."/>
    <s v="Alcaldia"/>
    <n v="2023"/>
    <n v="2024"/>
    <s v="No iniciada"/>
    <m/>
    <m/>
    <s v="Diputació de Barcelona, Fons Estatal per a l’Ocupació i la Sostenibilitat"/>
    <s v="Sequeres"/>
    <s v="Augment de les sequeres (durada, freqüència i intensitat)"/>
    <m/>
    <m/>
    <m/>
    <m/>
    <m/>
    <n v="3000"/>
    <n v="0"/>
    <n v="3000"/>
    <x v="0"/>
    <s v="Pla de manteniment de fonts"/>
    <m/>
    <m/>
    <m/>
    <s v="Ajuntament (directa)"/>
    <s v="Aigua"/>
    <x v="0"/>
  </r>
  <r>
    <s v="Calonge de Segarra"/>
    <n v="15"/>
    <x v="2"/>
    <x v="2"/>
    <s v="Pla de Gestió ramadera integrada en la gestió forestal i la prevenció d'incendis."/>
    <s v="Implementation of herds to facilitate forest management and fire prevention (transhumant zone)"/>
    <s v="Arribar a un acord entre els Propietaris Forestals i Pastors i Productors Artesanals de la zona juntament amb els ADFs i Bombers per tal de crear sinèrgies per a la gestió forestal i la prevenció d'incendir forestals, però també per a la conservació i millora de la biodiversitat augmentant el valor i la producció d'aquestes zones. Es construiran corrals per a l'explotació ramadera de vaques i cavalls  que hi pasturaran. Es treballarà a les Zones Prioritàries d'Actuació per a la prevenció d’incendis que marcaran els Bombers. En aquestes zones s'hi faran treballs forestals o cremes controlades o obertures d’espais per trencar la continuïtat de la massa forestal vulnerable i amb alta densitat d’arbres per tal de crear una estructura de paisatge tradicional en mosaic agrosilvopastoral. "/>
    <s v="Alcaldia, Regidoria de Territori i Medi ambient "/>
    <n v="2010"/>
    <n v="2030"/>
    <s v="En curs"/>
    <s v="X"/>
    <m/>
    <s v="Diputació de Barcelona, Ramaders i l'Associació Propietaris Forestals Boscos Bages - Anoia"/>
    <s v="Incendis forestals"/>
    <s v="Major risc d'incendi"/>
    <m/>
    <m/>
    <s v="Augment de la producció forestal, noves zones de pastura i implantació ramadera"/>
    <m/>
    <m/>
    <n v="5000"/>
    <n v="500"/>
    <n v="15000"/>
    <x v="0"/>
    <m/>
    <m/>
    <m/>
    <m/>
    <s v="Altres (Administració pública)"/>
    <s v="Agricultura i sector forestal"/>
    <x v="0"/>
  </r>
  <r>
    <s v="Calonge de Segarra"/>
    <n v="16"/>
    <x v="0"/>
    <x v="5"/>
    <s v="Actuacions periòdiques de manteniment i millora de la xarxa d’abastament d'aigua del municipi."/>
    <s v="Periodic actions to maintain and improve the municipality water supply network."/>
    <s v="L'acció proposa actuacions periòdiques de renovació de la xarxa d'abastament municipal d’aigua. La xarxa actual té en alguns trams de més de 30 anys d'antiguitat i si no s'hi actua s’aniran incrementant les fuites i baixant el rendiment general de la xarxa. Això pot incrementar el consum energètic de la bomba del pou (més aigua a bombar per a mantenir el servei) i minvar les reserves de l’aqüífer. Si baixa el nivell de l’aqüífer s’haurà de baixar més la bomba i s’incrementarà l'energia necessària per bombar cada m3.    Al pressupost es proposen 2 accions repartides entre els anys 2020 i 2030 amb un valor apriximat de 20.000 € cada una (preu aproximat en funció d'actuacions de millora que s'han dut a terme al municipi amb anterioritat -veure apartat 1.2.5.1)"/>
    <s v="Alcaldia i Regidoria d'Urbanisme"/>
    <n v="2022"/>
    <n v="2030"/>
    <s v="No iniciada"/>
    <s v="X"/>
    <s v="X"/>
    <s v="Diputació de Barcelona, Agència Catalana de l'Aigua, Fons Estatal per a l’Ocupació i la Sostenibilitat"/>
    <s v="Sequeres"/>
    <s v="Augment de les sequeres (durada, freqüència i intensitat)"/>
    <s v="Augment de desertització o aridesa"/>
    <m/>
    <s v="Reducció del consum energètic per part de l'ajuntament (millora de l'eficiencia de bombament)"/>
    <m/>
    <m/>
    <n v="0"/>
    <n v="20000"/>
    <n v="40000"/>
    <x v="2"/>
    <m/>
    <m/>
    <m/>
    <m/>
    <s v="Ajuntament (directa)"/>
    <s v="Aigua"/>
    <x v="0"/>
  </r>
  <r>
    <s v="Canovelles"/>
    <n v="1"/>
    <x v="0"/>
    <x v="1"/>
    <s v="Redacció del DUPROCIM (Document Únic de Protecció Civil Municipal)"/>
    <s v="Writing of the DUPROCIM (Single Document of the Municipal Civil Protection)"/>
    <s v="El municipi disposa dels següents plans d'emergència municipals aprovats: PBEM, PAM INFOCAT, PAM INUNCAT, PAM SISMICAT, PAM TRANSCAT, PAM PASEQCAT, i es recomana que disposi del NEUCAT i del RADCAT. Es recomana integrar tots els plans de què disposa, i els que es puguin redactar, en un de sol, el DUPROCIM (Document Únic de Protecció Civil Municipal), i anar actualitzat cadascun dels plans amb els nous paràmetres de canvi climàtic."/>
    <s v="Medi Ambient (Serveis tècnics)"/>
    <n v="2018"/>
    <n v="2020"/>
    <s v="No iniciada"/>
    <m/>
    <m/>
    <m/>
    <s v="Calor extrema"/>
    <s v="Major risc d'incendi"/>
    <s v="Augment del risc d'inundacions"/>
    <s v="Augment del risc de riuades"/>
    <s v="Inclusió de criteris d'adaptació al Pla"/>
    <m/>
    <m/>
    <n v="10000"/>
    <m/>
    <n v="10000"/>
    <x v="0"/>
    <m/>
    <m/>
    <m/>
    <m/>
    <s v="Ajuntament (directa)"/>
    <s v="Protecció civili i emergències"/>
    <x v="1"/>
  </r>
  <r>
    <s v="Canovelles"/>
    <n v="2"/>
    <x v="0"/>
    <x v="1"/>
    <s v="Programa de neteja i manteniment de les franges de seguretat de les urbanitzacions"/>
    <s v="Cleaning and maintenance programme of residential perimetral strips"/>
    <s v="Redacció d'un programa per a realitzar anualment la neteja i manteniment de les franges perimetrals de seguretat de les urbanitzacions."/>
    <s v="Medi Ambient (Serveis tècnics)"/>
    <n v="2018"/>
    <n v="2019"/>
    <s v="No iniciada"/>
    <m/>
    <m/>
    <m/>
    <s v="Incendis forestals"/>
    <s v="Major risc d'incendi"/>
    <m/>
    <m/>
    <m/>
    <m/>
    <m/>
    <m/>
    <m/>
    <s v="NQ"/>
    <x v="0"/>
    <m/>
    <m/>
    <m/>
    <m/>
    <s v="Ajuntament (directa)"/>
    <s v="Protecció civili i emergències"/>
    <x v="1"/>
  </r>
  <r>
    <s v="Canovelles"/>
    <n v="3"/>
    <x v="0"/>
    <x v="2"/>
    <s v="Aprofitament de la biomassa forestal en processos de climatització d'equipaments per reduir la càrrega de combustible i el risc d'incendi"/>
    <s v="Harnessing of forest biomass in HVAC equipments to reduce fuel loads and fire risk"/>
    <s v="Quan calgui fer canvis en els sistemes de climatització dels equipaments municipals, l'opció d'instal·lar calderes de biomassa permetria un aprofitament de la biomassa forestal."/>
    <s v="Medi Ambient (Serveis tècnics)"/>
    <n v="2018"/>
    <n v="2030"/>
    <s v="No iniciada"/>
    <m/>
    <m/>
    <m/>
    <s v="Incendis forestals"/>
    <s v="Major risc d'incendi"/>
    <m/>
    <m/>
    <s v="Mitigació, estalvi econòmic, estímul a l'economia local"/>
    <m/>
    <m/>
    <n v="125000"/>
    <m/>
    <n v="125000"/>
    <x v="1"/>
    <m/>
    <m/>
    <m/>
    <m/>
    <s v="Ajuntament (directa)"/>
    <s v="Agricultura i sector forestal"/>
    <x v="1"/>
  </r>
  <r>
    <s v="Canovelles"/>
    <n v="4"/>
    <x v="0"/>
    <x v="5"/>
    <s v="Inventari i manteniment de la xarxa d'hidrants"/>
    <s v="Inventory and maintenance of fire hydrants network"/>
    <s v="Fer un inventari i situar sobre mapa la xarxa de hidrants del municipi. Fer tasques de manteniment periòdic de tots els hidrants."/>
    <s v="Protecció Civil_x000a_Medi Ambient (Serveis tècnics)"/>
    <n v="2017"/>
    <n v="2030"/>
    <s v="En curs"/>
    <m/>
    <m/>
    <m/>
    <s v="Incendis forestals"/>
    <s v="Major risc d'incendi"/>
    <m/>
    <m/>
    <m/>
    <m/>
    <m/>
    <m/>
    <m/>
    <s v="NQ"/>
    <x v="0"/>
    <m/>
    <m/>
    <m/>
    <m/>
    <s v="Ajuntament (directa)"/>
    <s v="Aigua"/>
    <x v="1"/>
  </r>
  <r>
    <s v="Canovelles"/>
    <n v="5"/>
    <x v="1"/>
    <x v="2"/>
    <s v="Adequació, en coordinació amb la Diputació de Barcelona, de les vies de comunicació en les zones forestals"/>
    <s v="Adequacy of roads in forest areas, in coordination with the Provincial Government of Barcelona"/>
    <s v="Adequació de pistes forestals, carreteres i camins de les zones forestals on sigui aconsellable (segons el Pla de Prevenció d'Incendis) per tal d'evitar riscos de persones o de patrimoni natural en cas d'incendi forestal."/>
    <s v="Medi Ambient (Serveis tècnics)"/>
    <n v="2018"/>
    <n v="2030"/>
    <s v="No iniciada"/>
    <m/>
    <m/>
    <m/>
    <s v="Incendis forestals"/>
    <s v="Major risc d'incendi"/>
    <m/>
    <m/>
    <m/>
    <m/>
    <m/>
    <m/>
    <m/>
    <s v="NQ"/>
    <x v="2"/>
    <m/>
    <m/>
    <m/>
    <m/>
    <s v="Ajuntament (indirecte)"/>
    <s v="Agricultura i sector forestal"/>
    <x v="1"/>
  </r>
  <r>
    <s v="Canovelles"/>
    <n v="6"/>
    <x v="1"/>
    <x v="5"/>
    <s v="Afavorir els sistemes de recuperació d'aigües pluvials"/>
    <s v="Favour rainwater recovery systems"/>
    <s v="Afavorir els sistemes de recuperació d'aigües pluvials en noves edificacions i en rehabilitacions d'habitatges."/>
    <s v="Serveis tècnics"/>
    <n v="2018"/>
    <n v="2030"/>
    <s v="No iniciada"/>
    <m/>
    <m/>
    <m/>
    <s v="Sequeres"/>
    <s v="Augment de les sequeres (durada, freqüència i intensitat)"/>
    <m/>
    <m/>
    <m/>
    <m/>
    <m/>
    <m/>
    <m/>
    <s v="NQ"/>
    <x v="0"/>
    <m/>
    <m/>
    <m/>
    <m/>
    <s v="Ajuntament (indirecte)"/>
    <s v="Aigua"/>
    <x v="1"/>
  </r>
  <r>
    <s v="Canovelles"/>
    <n v="7"/>
    <x v="1"/>
    <x v="2"/>
    <s v="Adequar els cultius a la menor disponibilitat d'aigua"/>
    <s v="Adapt crops to lower water availability"/>
    <s v="Fer campanyes informatives, reunions, xerrades... perquè els agricultors adaptin els cultius a la menor disponibilitat d'aigua i a les noves característiques climàtiques."/>
    <s v="Medi Ambient (Serveis tècnics)"/>
    <n v="2018"/>
    <n v="2030"/>
    <s v="No iniciada"/>
    <m/>
    <m/>
    <m/>
    <s v="Sequeres"/>
    <s v="Augment de les sequeres (durada, freqüència i intensitat)"/>
    <m/>
    <m/>
    <s v="Estalvi econòmic"/>
    <m/>
    <m/>
    <m/>
    <m/>
    <s v="NQ"/>
    <x v="0"/>
    <m/>
    <m/>
    <m/>
    <m/>
    <s v="Ajuntament (indirecte)"/>
    <s v="Agricultura i sector forestal"/>
    <x v="1"/>
  </r>
  <r>
    <s v="Canovelles"/>
    <n v="8"/>
    <x v="0"/>
    <x v="5"/>
    <s v="Adaptar les instal·lacions de reg urbà"/>
    <s v=" Adapting urban irrigation installations"/>
    <s v="Millorar i modernitzar les instal·lacions de reg urbà, per tal d'augmentar-ne l'eficiència._x000a_Els primers anys de plantació, si no es disposa de sistema de reg, els arbres es reguen mitjançant camions cisternes. En noves actuacions urbanístiques on hi ha espais enjardinats s’instal·len sistemes de reg eficients._x000a_Recentment s’ha adequat el pou de Can Xarlet que ajuda a regar el parc del mateix nom, estalviant aigua de xarxa, i resta pendent l’actuació al pou del Parc de la Pau (ambdues captacions d’aigua estan legalitzades)._x000a_L'Ajuntament disposa d'un projecte per a la incorporació d'un sistema de telegestió al reg urbà."/>
    <s v="Medi Ambient (Serveis tècnics)"/>
    <n v="2016"/>
    <n v="2019"/>
    <s v="En curs"/>
    <m/>
    <m/>
    <m/>
    <s v="Sequeres"/>
    <s v="Augment de les sequeres (durada, freqüència i intensitat)"/>
    <m/>
    <m/>
    <s v="Estalvi econòmic i millora del servei"/>
    <m/>
    <m/>
    <n v="27358.1"/>
    <m/>
    <n v="27358.1"/>
    <x v="2"/>
    <m/>
    <m/>
    <m/>
    <m/>
    <s v="Ajuntament (directa)"/>
    <s v="Aigua"/>
    <x v="1"/>
  </r>
  <r>
    <s v="Canovelles"/>
    <n v="9"/>
    <x v="0"/>
    <x v="5"/>
    <s v="Adaptar les zones verdes amb espècies vegetals amb pocs requeriments d'aigua"/>
    <s v="Adapting green areas with plant species with low water requirements"/>
    <s v="Anar canviant i plantant noves espècies vegetals que tinguin menys requeriments d'aigua._x000a_Des de fa anys el servei de jardineria de l'Ajuntament mira de tenir en compte, a l’hora de triar l’arbrat a plantar al municipi, l’exposició (sol, semi ombra, ombra), la mida de l’espai i el creixement de l’espècie que es plantarà quan arribi al seu estat adult, la longevitat, la resistència a les plagues i les malalties, les característiques climàtiques (calor/fred, pluviometria, vent, etc.) i edàfiques de cada espècie, etc. _x000a_L’objectiu és escollir les espècies més adients a cada espai, per tal d’evitar, dins del possible, problemàtiques futures, plantant sempre que sigui possible arbres i plantes adaptades a la climatologia, tant pel que fa a la temperatura com pel que fa a la pluviometria, prioritzant els arbres autòctons i/o naturalitzats i tenint en compte les espècies en funció de la seva exposició solar."/>
    <s v="Medi Ambient (Serveis tècnics)"/>
    <n v="2015"/>
    <n v="2030"/>
    <s v="En curs"/>
    <m/>
    <m/>
    <m/>
    <s v="Sequeres"/>
    <s v="Augment de les sequeres (durada, freqüència i intensitat)"/>
    <s v="Major vulnerabilitat del verd urbà"/>
    <m/>
    <s v="Estalvi econòmic"/>
    <m/>
    <m/>
    <m/>
    <m/>
    <n v="0"/>
    <x v="0"/>
    <m/>
    <m/>
    <m/>
    <m/>
    <s v="Ajuntament (directa)"/>
    <s v="Aigua"/>
    <x v="1"/>
  </r>
  <r>
    <s v="Canovelles"/>
    <n v="10"/>
    <x v="0"/>
    <x v="5"/>
    <s v="Campanya de sensibilització per a un ús racional de l'aigua"/>
    <s v="Awareness campaign for the rational use of water"/>
    <s v="Campanya informativa que s'hauria d'adreçar a treballadors de l'Ajuntament, empreses de jardineria i altres vinculades amb ús d'aigua i habitants del municipi. Caldria fer actuacions periòdicament, segurament més intensives els primers anys i després més espaiades en el temps."/>
    <s v="Medi Ambient (Serveis tècnics)"/>
    <n v="2017"/>
    <n v="2030"/>
    <s v="No iniciada"/>
    <m/>
    <m/>
    <m/>
    <s v="Sequeres"/>
    <s v="Augment de les sequeres (durada, freqüència i intensitat)"/>
    <m/>
    <m/>
    <s v="Estalvi econòmic i millora del servei"/>
    <m/>
    <m/>
    <n v="5000"/>
    <n v="1200"/>
    <n v="20600"/>
    <x v="2"/>
    <m/>
    <m/>
    <m/>
    <m/>
    <s v="Ajuntament (directa)"/>
    <s v="Aigua"/>
    <x v="1"/>
  </r>
  <r>
    <s v="Canovelles"/>
    <n v="11"/>
    <x v="0"/>
    <x v="5"/>
    <s v="Elaboració d'un cens de pous"/>
    <s v="Ellaboration of a census of wells"/>
    <s v="Per tal de saber amb quins recursos es pot comptar en cas d'episodis de sequera, caldria elaborar un cens de pous tant públics com privats que hi pugui haver al municipi._x000a_El municipi disposa de dos pous públics en servei, els quals s'han legalitzat el 2016, i un que està pendent d’aportació pressupostària per equipar-lo. Aquests pous abasteixen aigua bàsicament als serveis de neteja viària i al reg públic (de zones verdes i de la gespa del camp de futbol)."/>
    <s v="Serveis tècnics"/>
    <n v="2016"/>
    <n v="2020"/>
    <s v="En curs"/>
    <m/>
    <m/>
    <m/>
    <s v="Sequeres"/>
    <s v="Augment de les sequeres (durada, freqüència i intensitat)"/>
    <m/>
    <m/>
    <m/>
    <m/>
    <m/>
    <n v="6000"/>
    <m/>
    <n v="6000"/>
    <x v="0"/>
    <m/>
    <m/>
    <m/>
    <m/>
    <s v="Ajuntament (directa)"/>
    <s v="Aigua"/>
    <x v="1"/>
  </r>
  <r>
    <s v="Canovelles"/>
    <n v="12"/>
    <x v="0"/>
    <x v="5"/>
    <s v="Cartografiar els sistemes de reg urbà i renovar els més vells"/>
    <s v="Mapping urban irrigation systems and renovate the older ones"/>
    <s v="Elaborar un inventari i cartografiar el conjunt de sistemes de reg públic urbà existent. Amb el nou sistema de telegestió aquest inventari ja s'ha realitzat, i s'ha dividit el sistema de reg en sectors per tal de poder instal·lar els programadors i els receptors als diferents punts ."/>
    <s v="Serveis tècnics"/>
    <n v="2016"/>
    <n v="2018"/>
    <s v="En curs"/>
    <m/>
    <m/>
    <m/>
    <s v="Sequeres"/>
    <s v="Augment de les sequeres (durada, freqüència i intensitat)"/>
    <m/>
    <m/>
    <s v="Estalvi econòmic i millora del servei"/>
    <m/>
    <m/>
    <n v="1500"/>
    <m/>
    <n v="1500"/>
    <x v="0"/>
    <m/>
    <m/>
    <m/>
    <m/>
    <s v="Ajuntament (directa)"/>
    <s v="Aigua"/>
    <x v="1"/>
  </r>
  <r>
    <s v="Canovelles"/>
    <n v="13"/>
    <x v="1"/>
    <x v="0"/>
    <s v="Aprofitament de les aigües grises en els habitatges de nova construcció"/>
    <s v="_x000a_Use of greywater in newly built housing"/>
    <s v="Adequar les ordenances i el Planejament urbanístic per tal d'afavorir l'aprofitament de les aigües grises en els habitatges de nova construcció."/>
    <s v="Serveis tècnics"/>
    <n v="2017"/>
    <n v="2030"/>
    <s v="No iniciada"/>
    <m/>
    <m/>
    <m/>
    <s v="Sequeres"/>
    <s v="Augment de les sequeres (durada, freqüència i intensitat)"/>
    <m/>
    <m/>
    <m/>
    <m/>
    <m/>
    <m/>
    <m/>
    <s v="NQ"/>
    <x v="0"/>
    <m/>
    <m/>
    <m/>
    <m/>
    <s v="Ajuntament (indirecte)"/>
    <s v="Planificació urbanística"/>
    <x v="1"/>
  </r>
  <r>
    <s v="Canovelles"/>
    <n v="14"/>
    <x v="0"/>
    <x v="5"/>
    <s v="Recollida d'aigües pluvials en equipaments municipals"/>
    <s v="_x000a_Collecting rain water in municipal facilities"/>
    <s v="Adequar les instal.lacions municipals per tal de poder recollir les aigües pluvials i aprofitar-les per neteja urbana."/>
    <s v="Serveis tècnics"/>
    <n v="2017"/>
    <n v="2030"/>
    <s v="No iniciada"/>
    <m/>
    <m/>
    <m/>
    <s v="Sequeres"/>
    <s v="Augment de les sequeres (durada, freqüència i intensitat)"/>
    <m/>
    <m/>
    <m/>
    <m/>
    <m/>
    <m/>
    <m/>
    <s v="NQ"/>
    <x v="1"/>
    <m/>
    <m/>
    <m/>
    <m/>
    <s v="Ajuntament (directa)"/>
    <s v="Aigua"/>
    <x v="1"/>
  </r>
  <r>
    <s v="Canovelles"/>
    <n v="15"/>
    <x v="0"/>
    <x v="5"/>
    <s v="Inventari de pous i estudi de la possibilitat d'utilitzar aigües freàtiques del municipi"/>
    <s v="Inventory of the wells and study of the possibility of using municipality phreatic waters"/>
    <s v="El municipi disposa de dos pous municipals en funcionament i d'un tercer pou que està pendent d'aportació pressupostària per equipar-lo. Aquests pous abasteixen bàsicament el servei de neteja viària i el reg públic. L'abastament d'aigua potable és a càrrec d'ATLL (Aigües Ter Llobregat). De tota manera, seria interessant dur a terme un estudi de la quantitat i qualitat de les aigües freàtiques del municipi per tal de poder-les utilitzar com a recurs alternatiu en períodes de sequera o de disminució d'aigua disponible."/>
    <s v="Serveis tècnics"/>
    <n v="2018"/>
    <n v="2019"/>
    <s v="No iniciada"/>
    <m/>
    <m/>
    <m/>
    <s v="Sequeres"/>
    <s v="Augment de les sequeres (durada, freqüència i intensitat)"/>
    <m/>
    <m/>
    <m/>
    <m/>
    <m/>
    <n v="30000"/>
    <m/>
    <n v="30000"/>
    <x v="2"/>
    <m/>
    <m/>
    <m/>
    <m/>
    <s v="Ajuntament (directa)"/>
    <s v="Aigua"/>
    <x v="1"/>
  </r>
  <r>
    <s v="Canovelles"/>
    <n v="16"/>
    <x v="0"/>
    <x v="5"/>
    <s v="Establir mecanismes d'estalvi d'aigua en equipaments municipals"/>
    <s v="_x000a_Establish saving water mechanisms in municipal facilities"/>
    <s v="Anar establint mecanismes i protocols per potenciar l'estalvi d'aigua en tots els equipaments municipals."/>
    <s v="Serveis tècnics"/>
    <n v="2018"/>
    <n v="2030"/>
    <s v="No iniciada"/>
    <m/>
    <m/>
    <m/>
    <s v="Sequeres"/>
    <s v="Augment de les sequeres (durada, freqüència i intensitat)"/>
    <m/>
    <m/>
    <m/>
    <m/>
    <m/>
    <n v="3500"/>
    <m/>
    <n v="3500"/>
    <x v="0"/>
    <m/>
    <m/>
    <m/>
    <m/>
    <s v="Ajuntament (directa)"/>
    <s v="Aigua"/>
    <x v="1"/>
  </r>
  <r>
    <s v="Canovelles"/>
    <n v="17"/>
    <x v="0"/>
    <x v="5"/>
    <s v="Construir un dipòsit de reserva d'aigua per èpoques de sequera"/>
    <s v="Build a reservation deposit of water for drought times"/>
    <s v="Avaluar el consum d'aigua del municipi, calcular les necessitats i dimensionar i realitzar el projecte de construcció d'un dipòsit d'aigua per tal d'assegurar-ne el subministrament durant diversos dies en períodes de sequera."/>
    <s v="Serveis tècnics"/>
    <n v="2018"/>
    <n v="2025"/>
    <s v="No iniciada"/>
    <m/>
    <m/>
    <m/>
    <s v="Sequeres"/>
    <s v="Augment de les sequeres (durada, freqüència i intensitat)"/>
    <m/>
    <m/>
    <m/>
    <m/>
    <m/>
    <m/>
    <m/>
    <s v="NQ"/>
    <x v="2"/>
    <m/>
    <m/>
    <m/>
    <m/>
    <s v="Ajuntament (directa)"/>
    <s v="Aigua"/>
    <x v="1"/>
  </r>
  <r>
    <s v="Canovelles"/>
    <n v="18"/>
    <x v="0"/>
    <x v="6"/>
    <s v="Manteniment i adequació dels ponts de les rieres"/>
    <s v="Maintenance and upgrading of stream's bridges "/>
    <s v="Realitzar tasques de manteniment i neteja dels ponts de les rieres periòdicament per tal d'evitar inundacions, i realitzar obres d'adequació en aquells casos que sigui necessari."/>
    <s v="Via pública (Serveis tècnics)"/>
    <n v="2016"/>
    <n v="2030"/>
    <s v="En curs"/>
    <m/>
    <m/>
    <m/>
    <s v="Inundacions"/>
    <s v="Major intensitat de les tempestes"/>
    <s v="Augment del risc d'inundacions"/>
    <s v="Augment del risc de riuades"/>
    <m/>
    <m/>
    <m/>
    <m/>
    <m/>
    <s v="NQ"/>
    <x v="2"/>
    <m/>
    <m/>
    <m/>
    <m/>
    <s v="Ajuntament (directa)"/>
    <s v="Altres"/>
    <x v="1"/>
  </r>
  <r>
    <s v="Canovelles"/>
    <n v="19"/>
    <x v="0"/>
    <x v="6"/>
    <s v="Construcció d'elements reductors de la velocitat  i l'energia de l'aigua"/>
    <s v="Construction of dissipating elements of water's energy and velocity"/>
    <s v="Construcció d'elements dissipadors de l'energia i la velocitat de l'aigua a la Barriada Nova i al Passeig de la Ribera, on històricament s’han produït inundacions en períodes de pluges intenses i crescudes estacionals del riu."/>
    <s v="Via pública (Serveis tècnics)"/>
    <n v="2018"/>
    <n v="2019"/>
    <s v="No iniciada"/>
    <m/>
    <m/>
    <m/>
    <s v="Inundacions"/>
    <s v="Major intensitat de les tempestes"/>
    <s v="Augment del risc d'inundacions"/>
    <s v="Augment del risc de riuades"/>
    <m/>
    <m/>
    <m/>
    <n v="400000"/>
    <m/>
    <n v="400000"/>
    <x v="1"/>
    <m/>
    <m/>
    <m/>
    <m/>
    <s v="Ajuntament (directa)"/>
    <s v="Altres"/>
    <x v="1"/>
  </r>
  <r>
    <s v="Canovelles"/>
    <n v="20"/>
    <x v="0"/>
    <x v="6"/>
    <s v="Estudi d'actualització del dimensionament del clavegueram i proposta de renovació on sigui necessari"/>
    <s v="Study to update the dimensioning of the sewage system and renewal proposal where it's necessary"/>
    <s v="Amb l'augment del risc de riuades i tenint en compte que la major part del clavegueram és antic, caldria actualitzar i revisar el dimensionament del mateix per tal d'evitar inundacions._x000a_El risc de riuades és molt alt a la zona Barriada Nova i a tot el Passeig de la Ribera, a tocar del riu Congost, on històricament s’han produït inundacions en períodes de pluges intenses i crescudes estacionals del riu. Davant d’aquest risc,  el 2014 es van instal·lar sobreeixidors superficials al llarg del Passeig de la Ribera; el 2015, reixes, embornals i sobreeixidors a la xarxa de clavegueram al llarg del Passeig de la Ribera; i es duu a terme un manteniment extraordinari d’embornals i reixes davant avisos INUNCAT._x000a_Les actuacions han millorat la situació, però seria recomanable augmentar el número de sobreeixidors existents._x000a_Actualment està en fase de redacció el Pla Director de Clavegueram, el qual ha de determinar les carències estructurals existents actualment."/>
    <s v="Serveis tècnics"/>
    <n v="2017"/>
    <n v="2021"/>
    <s v="En curs"/>
    <m/>
    <m/>
    <m/>
    <s v="Inundacions"/>
    <s v="Augment del risc d'inundacions"/>
    <s v="Augment del risc de riuades"/>
    <m/>
    <m/>
    <m/>
    <m/>
    <m/>
    <m/>
    <s v="NQ"/>
    <x v="0"/>
    <m/>
    <m/>
    <m/>
    <m/>
    <s v="Ajuntament (directa)"/>
    <s v="Altres"/>
    <x v="1"/>
  </r>
  <r>
    <s v="Canovelles"/>
    <n v="21"/>
    <x v="0"/>
    <x v="0"/>
    <s v="Adequar el planejament de zones urbanitzables i equipaments del nou POUM a les previsions del canvi climàtic"/>
    <s v="Adapt the planning of developable areas and equipments of the new POUM (municipal urban plan) to the forecasts of climate change"/>
    <s v="Actualment està en redacció el nou POUM (Pla d'Ordenació Urbanística Municipal). Aquest pla haurà d'adequar a les previsions del canvi climàtic el planejament de les zones urbanitzables i dels equipaments"/>
    <s v="Serveis tècnics"/>
    <n v="2016"/>
    <n v="2018"/>
    <s v="En curs"/>
    <m/>
    <m/>
    <m/>
    <s v="Calor extrema"/>
    <s v="Augment del risc d'inundacions"/>
    <s v="Augment del risc de riuades"/>
    <s v="Efectes en infraestructures"/>
    <s v="Inclusió de criteris d'adaptació al planejament"/>
    <m/>
    <m/>
    <m/>
    <m/>
    <s v="NQ"/>
    <x v="0"/>
    <m/>
    <m/>
    <m/>
    <m/>
    <s v="Ajuntament (directa)"/>
    <s v="Planificació urbanística"/>
    <x v="1"/>
  </r>
  <r>
    <s v="Canovelles"/>
    <n v="22"/>
    <x v="0"/>
    <x v="2"/>
    <s v="Estudi de qualitat ambiental, identificació d'espècies vulnerables, localització de possibles focus d'infecció i requeriments d'actuació"/>
    <s v="Study of environmental quality, identification of vulnerable species, location of potential focus of infection and action requirements"/>
    <s v="Amb l’increment de temperatures i la disminució de precipitacions hi haurà més risc que determinades espècies siguin més vulnerables a malalties i plagues._x000a_Es proposa realitzar un estudi per identificar espècies vulnerables a malalties, plagues i estrès hídric, i detectar i localitzar possibles focus d'infecció.  Un cop identificats s’haurà de procedir a valorar quines poden ser les metodologies a utilitzar per tal d’evitar i/o tractar infeccions i patologies._x000a_El municipi ha comptat els darrers anys amb una assessora pel control de plagues fitosanitàries. El criteri que se segueix a l’hora de fer els controls de plagues és el de detectar els possibles depredadors naturals que es mengen la plaga existent, i si es detecten depredadors no es fa tractament. S’està treballant i fent proves per potenciar els espais de cria d’aquests depredadors naturals plantant plantes hostes per als insectes depredadors i fent proves amb caixes nius per als ocells beneficiosos."/>
    <s v="Medi Ambient (Serveis tècnics)"/>
    <n v="2018"/>
    <n v="2025"/>
    <s v="No iniciada"/>
    <m/>
    <m/>
    <m/>
    <s v="Sequeres"/>
    <s v="Vulnerabilitat de les espècies forestals a malalties i plagues"/>
    <m/>
    <m/>
    <m/>
    <m/>
    <m/>
    <m/>
    <m/>
    <s v="NQ"/>
    <x v="0"/>
    <m/>
    <m/>
    <m/>
    <m/>
    <s v="Ajuntament (directa)"/>
    <s v="Agricultura i sector forestal"/>
    <x v="1"/>
  </r>
  <r>
    <s v="Canovelles"/>
    <n v="23"/>
    <x v="0"/>
    <x v="2"/>
    <s v="Plans de control de plagues"/>
    <s v="Pest control plans"/>
    <s v="Amb l’increment de temperatures i la disminució de precipitacions hi haurà més risc que determinades espècies siguin més vulnerables a malalties i plagues._x000a_Es recomana elaborar un pla de control i seguiment de les espècies que es poden considerar plagues i que poden comportar importants perjudicis als boscos."/>
    <s v="Medi Ambient (Serveis tècnics)"/>
    <n v="2018"/>
    <n v="2020"/>
    <s v="No iniciada"/>
    <m/>
    <m/>
    <m/>
    <s v="Sequeres"/>
    <s v="Vulnerabilitat de les espècies forestals a malalties i plagues"/>
    <m/>
    <m/>
    <m/>
    <m/>
    <m/>
    <m/>
    <m/>
    <s v="NQ"/>
    <x v="0"/>
    <m/>
    <m/>
    <m/>
    <m/>
    <s v="Ajuntament (directa)"/>
    <s v="Agricultura i sector forestal"/>
    <x v="1"/>
  </r>
  <r>
    <s v="Canovelles"/>
    <n v="24"/>
    <x v="0"/>
    <x v="6"/>
    <s v="Inventari d'infraestructures vulnerables"/>
    <s v="Inventory of vulnerable infrastructures"/>
    <s v="A partir de les dades obtingudes en el present projecte, realitzar un inventari detallat de les infraestructures vulnerables que requereixen actuacions d'àmbit municipal."/>
    <s v="Serveis tècnics"/>
    <n v="2017"/>
    <n v="2018"/>
    <s v="En curs"/>
    <m/>
    <m/>
    <m/>
    <s v="Calor extrema"/>
    <s v="Efectes en infraestructures"/>
    <m/>
    <m/>
    <m/>
    <m/>
    <m/>
    <n v="2000"/>
    <m/>
    <n v="2000"/>
    <x v="0"/>
    <m/>
    <m/>
    <m/>
    <m/>
    <s v="Ajuntament (directa)"/>
    <s v="Altres"/>
    <x v="1"/>
  </r>
  <r>
    <s v="Canovelles"/>
    <n v="25"/>
    <x v="0"/>
    <x v="7"/>
    <s v="Planificar les inversions de millora dels equipaments municipals"/>
    <s v="Planned investments to improve municipal equipments"/>
    <s v="Establir un pla amb pressupostos detallats i cronologia detallada per realitzar els projectes i intervencions en aquells equipaments municipals que ho requereixin."/>
    <s v="Serveis tècnics"/>
    <n v="2015"/>
    <n v="2020"/>
    <s v="En curs"/>
    <s v="X"/>
    <m/>
    <m/>
    <s v="Calor extrema"/>
    <s v="Efectes en infraestructures"/>
    <m/>
    <m/>
    <s v="Mitigació i estalvi econòmic"/>
    <m/>
    <m/>
    <m/>
    <m/>
    <n v="0"/>
    <x v="0"/>
    <m/>
    <m/>
    <m/>
    <m/>
    <s v="Ajuntament (directa)"/>
    <s v="Edificis"/>
    <x v="1"/>
  </r>
  <r>
    <s v="Canovelles"/>
    <n v="26"/>
    <x v="0"/>
    <x v="7"/>
    <s v="Millora de l'aïllament i climatització dels llocs de confinament de la població"/>
    <s v="Improving the insulation and the climatization of the buildings of confinement of the population"/>
    <s v="Es proposa el Pavelló Tagamanent com a zona de confinament de persones vulnerables davant catàstrofes naturals o onades de calor (sempre i quant no es construeixi un equipament nou per aquesta finalitat). Essent així, es considera convenient millorar l'aïllament d'aquest equipament, i seria convenient instal·lar-hi un sistema de calefacció (que podria ser amb biomassa) que permeti climatitzar la pista, així com un sistema d'aire condicionat, per tal de poder climatitzar l'espai en èpoques de fred i èpoques d'onades de calor"/>
    <s v="Serveis tècnics"/>
    <n v="2018"/>
    <n v="2020"/>
    <s v="No iniciada"/>
    <s v="X"/>
    <m/>
    <m/>
    <s v="Calor extrema"/>
    <s v="Efectes en infraestructures"/>
    <s v="Augment de la mortalitat/morbilitat associada a la calor"/>
    <m/>
    <s v="Mitigació i estalvi econòmic"/>
    <m/>
    <m/>
    <n v="313657.90000000002"/>
    <m/>
    <n v="313657.90000000002"/>
    <x v="1"/>
    <m/>
    <m/>
    <m/>
    <m/>
    <s v="Ajuntament (directa)"/>
    <s v="Edificis"/>
    <x v="1"/>
  </r>
  <r>
    <s v="Canovelles"/>
    <n v="27"/>
    <x v="0"/>
    <x v="4"/>
    <s v="Pla de millora de les instal·lacions d'autogeneració d'energia, tant domèstiques com municipals"/>
    <s v="Plan to improve the self-generation installations, both domestic and municipal"/>
    <s v="Es proposa la redacció d'un Pla de millora de les instal·lacions d'autogeneració d'energia. En l'actualitat l'Ajuntament disposa d'una instal·lació fotovoltaica d'autoconsum al Pavelló Tagamanent, i té projectat instal·lar-ne dues més, una a l'edifici de l'Ajuntament i una a l'edifici de la Policia Local._x000a_Igualment, aquest pla hauria d'incloure mesures per incentivar instal·lacions d'aquest tipus a nivell domèstic, estudiant la inclusió de bonificacions en l'impost sobre construccions per a aquells edificis nous o rehabilitats que incloguin aquest tipus d'instal·lacions."/>
    <s v="Serveis tècnics_x000a_Medi Ambient (Serveis tècnics)"/>
    <n v="2018"/>
    <n v="2030"/>
    <s v="No iniciada"/>
    <s v="X"/>
    <m/>
    <m/>
    <s v="Calor extrema"/>
    <s v="Canvis en els patrons de demanda energètica"/>
    <m/>
    <m/>
    <s v="Mitigació i estalvi econòmic"/>
    <m/>
    <m/>
    <m/>
    <m/>
    <s v="NQ"/>
    <x v="0"/>
    <m/>
    <m/>
    <m/>
    <m/>
    <s v="Ajuntament (directa)"/>
    <s v="Energia"/>
    <x v="1"/>
  </r>
  <r>
    <s v="Canovelles"/>
    <n v="28"/>
    <x v="0"/>
    <x v="4"/>
    <s v="Pla de millora de l'eficiència energètica dels equipaments municipals"/>
    <s v="Plan to Improve Energy Efficiency of municipal equipments"/>
    <s v="Es proposa la redacció d'un Pla de millora de l'eficiència energètica dels equipaments municipals, que ha d'incloure com a mínim les actuacions recollides a les Avaluacions energètiques dutes a terme dins del PAESC (Pla d'Acció per l'Energia Sostenible i el Clima), així com altres actuacions que s'han de dur a terme en equipaments que no disposin d'aquesta avaluació."/>
    <s v="Serveis tècnics_x000a_Medi Ambient (Serveis tècnics)"/>
    <n v="2017"/>
    <n v="2020"/>
    <s v="En curs"/>
    <s v="X"/>
    <m/>
    <m/>
    <s v="Calor extrema"/>
    <s v="Canvis en els patrons de demanda energètica"/>
    <m/>
    <m/>
    <s v="Mitigació i estalvi econòmic"/>
    <m/>
    <m/>
    <m/>
    <m/>
    <s v="NQ"/>
    <x v="0"/>
    <m/>
    <m/>
    <m/>
    <m/>
    <s v="Ajuntament (directa)"/>
    <s v="Energia"/>
    <x v="1"/>
  </r>
  <r>
    <s v="Canovelles"/>
    <n v="29"/>
    <x v="0"/>
    <x v="4"/>
    <s v="Campanyes de sensibilització en l'ús eficient de l'energia i l'ús de les energies renovables"/>
    <s v="Awareness campaigns on the efficient use of energy and use of renewable energy"/>
    <s v="Campanya informativa dirigida a habitatges, centres d'ensenyament, activitats empresarials..., per promoure l'ús eficient de l'energia i les energies renovables. Es podria fer cada 5 anys una campanya més completa i anualment actuacions de recordatori:  tenir fulletons informatius a diferents equipaments, fer alguna xerrada..."/>
    <s v="Medi Ambient (Serveis tècnics)"/>
    <n v="2018"/>
    <n v="2030"/>
    <s v="No iniciada"/>
    <s v="X"/>
    <m/>
    <m/>
    <s v="Calor extrema"/>
    <s v="Canvis en els patrons de demanda energètica"/>
    <m/>
    <m/>
    <s v="Mitigació i estalvi econòmic"/>
    <m/>
    <m/>
    <n v="5000"/>
    <n v="1200"/>
    <n v="19400"/>
    <x v="2"/>
    <m/>
    <m/>
    <m/>
    <m/>
    <s v="Ajuntament (directa)"/>
    <s v="Energia"/>
    <x v="1"/>
  </r>
  <r>
    <s v="Canovelles"/>
    <n v="30"/>
    <x v="0"/>
    <x v="4"/>
    <s v="Instal·lació d'estufes de biomassa als equipaments rehabilitats o de nova construcció"/>
    <s v="Installation of biomass stoves at rehabilitated or newly constructed equipments"/>
    <s v="En cas d'equipaments de nova construcció o d'equipaments rehabilitats, es proposa la instal·lació d'estufes de biomassa."/>
    <s v="Serveis tècnics"/>
    <n v="2018"/>
    <n v="2030"/>
    <s v="No iniciada"/>
    <s v="X"/>
    <m/>
    <m/>
    <s v="Fred extrem"/>
    <s v="Canvis en els patrons de demanda energètica"/>
    <m/>
    <m/>
    <s v="Mitigació i estalvi econòmic"/>
    <m/>
    <m/>
    <m/>
    <m/>
    <s v="NQ"/>
    <x v="2"/>
    <m/>
    <m/>
    <m/>
    <m/>
    <s v="Ajuntament (directa)"/>
    <s v="Energia"/>
    <x v="1"/>
  </r>
  <r>
    <s v="Canovelles"/>
    <n v="31"/>
    <x v="0"/>
    <x v="4"/>
    <s v="Xarxa de calor amb biomassa als equipaments municipals que es pugui"/>
    <s v="Biomass district heating at municipal facilities where it's possible"/>
    <s v="Es proposa construir una xarxa de calor amb biomassa en equipaments amb ubicacions propoeres, com ara l'edifici de l'Ajuntament i el Pavelló Ca La Tona, o les instal·lacions del Camp de Futbol i el Pavelló Tagamanent. Caldria fer un estudi de la idoneïtat d'aquest tipus d'instal·lació."/>
    <s v="Serveis tècnics_x000a_Medi Ambient (Serveis tècnics)"/>
    <n v="2018"/>
    <n v="2025"/>
    <s v="No iniciada"/>
    <s v="X"/>
    <m/>
    <m/>
    <s v="Fred extrem"/>
    <s v="Canvis en els patrons de demanda energètica"/>
    <m/>
    <m/>
    <s v="Mitigació i estalvi econòmic"/>
    <m/>
    <m/>
    <m/>
    <m/>
    <s v="NQ"/>
    <x v="1"/>
    <m/>
    <m/>
    <m/>
    <m/>
    <s v="Ajuntament (directa)"/>
    <s v="Energia"/>
    <x v="1"/>
  </r>
  <r>
    <s v="Canovelles"/>
    <n v="32"/>
    <x v="0"/>
    <x v="4"/>
    <s v="Millorar els aïllaments tèrmics als edificis municipals"/>
    <s v="Improving thermal insulation in municipal buildings"/>
    <s v="Millorar els aïllaments en els edificis municipals existents i en els de nova construcció."/>
    <s v="Serveis tècnics_x000a_Medi Ambient (Serveis tècnics)"/>
    <n v="2018"/>
    <n v="2025"/>
    <s v="No iniciada"/>
    <s v="X"/>
    <m/>
    <m/>
    <s v="Calor extrema"/>
    <s v="Canvis en els patrons de demanda energètica"/>
    <s v="Augment de la mortalitat/morbilitat associada a la calor"/>
    <m/>
    <s v="Mitigació i estalvi econòmic"/>
    <m/>
    <m/>
    <m/>
    <m/>
    <s v="NQ"/>
    <x v="1"/>
    <m/>
    <m/>
    <m/>
    <m/>
    <s v="Ajuntament (directa)"/>
    <s v="Energia"/>
    <x v="1"/>
  </r>
  <r>
    <s v="Canovelles"/>
    <n v="33"/>
    <x v="0"/>
    <x v="7"/>
    <s v="Ordenança de construcció sostenible"/>
    <s v="Sustainable building ordinance"/>
    <s v="Aprovar una ordenança de construcció sostenible que vagi més enllà del CTE i del decret d'eficiència energètica."/>
    <s v="Serveis tècnics_x000a_Medi Ambient (Serveis tècnics)"/>
    <n v="2017"/>
    <n v="2018"/>
    <s v="No iniciada"/>
    <s v="X"/>
    <m/>
    <m/>
    <s v="Calor extrema"/>
    <s v="Canvis en els patrons de demanda energètica"/>
    <m/>
    <m/>
    <m/>
    <m/>
    <m/>
    <m/>
    <m/>
    <n v="0"/>
    <x v="0"/>
    <m/>
    <m/>
    <m/>
    <m/>
    <s v="Ajuntament (directa)"/>
    <s v="Edificis"/>
    <x v="1"/>
  </r>
  <r>
    <s v="Canovelles"/>
    <n v="34"/>
    <x v="0"/>
    <x v="6"/>
    <s v="Pla de prevenció i contenció de l'erosió"/>
    <s v="Plan for prevention and control of erosion"/>
    <s v="Establir un pla de prevenció i contenció de l'erosió, amb la detecció de punts i zones problemàtiques."/>
    <s v="Medi Ambient (Serveis tècnics)"/>
    <n v="2018"/>
    <n v="2020"/>
    <s v="No iniciada"/>
    <m/>
    <m/>
    <m/>
    <s v="Tormentes"/>
    <s v="Augment de desertització o aridesa"/>
    <m/>
    <m/>
    <m/>
    <m/>
    <m/>
    <m/>
    <m/>
    <s v="NQ"/>
    <x v="0"/>
    <m/>
    <m/>
    <m/>
    <m/>
    <s v="Ajuntament (directa)"/>
    <s v="Altres"/>
    <x v="1"/>
  </r>
  <r>
    <s v="Canovelles"/>
    <n v="35"/>
    <x v="0"/>
    <x v="8"/>
    <s v="Detecció de punts i zones de l'entorn natural amb pèrdua d'interès turístic"/>
    <s v="Detection of points and areas of the natural environtment with loss of tourist interest"/>
    <s v="Detectar punts i zones problemàtiques de l'entorn natural que presenten pèrdua d'interès turístic, i establir les actuacions requerides en cadascun d'aquests espais."/>
    <s v="Medi Ambient (Serveis tècnics)"/>
    <n v="2017"/>
    <n v="2022"/>
    <s v="No iniciada"/>
    <m/>
    <m/>
    <m/>
    <s v="Calor extrema"/>
    <s v="Pèrdua atractiu turístic "/>
    <s v="Canvis en el patró de demanda turística"/>
    <m/>
    <m/>
    <m/>
    <m/>
    <m/>
    <m/>
    <s v="NQ"/>
    <x v="0"/>
    <m/>
    <m/>
    <m/>
    <m/>
    <s v="Ajuntament (directa)"/>
    <s v="Turisme"/>
    <x v="1"/>
  </r>
  <r>
    <s v="Canovelles"/>
    <n v="36"/>
    <x v="0"/>
    <x v="9"/>
    <s v="Establir canals de comunicació per les persones vulnerables per onades de calor"/>
    <s v="Establish communication channels for people vulnerable to heat waves"/>
    <s v="Establir canals de comunicació per les persones que poden ser més vulnerables davant una onada de calor: persones d'edat avançada, persones que viuen soles, persones amb malalties greus, persones que no disposen d'aire condicionat... Són les que caldria prioritzar en el cas que fos necessari un confinament o altres tipus d'actuacions."/>
    <s v="Salut (Serveis socials)"/>
    <n v="2017"/>
    <n v="2030"/>
    <s v="No iniciada"/>
    <m/>
    <m/>
    <m/>
    <s v="Calor extrema"/>
    <s v="Augment de la mortalitat/morbilitat associada a la calor"/>
    <s v="Transversal (comunicació i informació general o de fenòmens meteorològics)"/>
    <m/>
    <m/>
    <m/>
    <m/>
    <n v="2000"/>
    <m/>
    <n v="2000"/>
    <x v="0"/>
    <m/>
    <m/>
    <m/>
    <m/>
    <s v="Ajuntament (directa)"/>
    <s v="Salut"/>
    <x v="1"/>
  </r>
  <r>
    <s v="Canovelles"/>
    <n v="37"/>
    <x v="0"/>
    <x v="9"/>
    <s v="Elaborar un Protocol d'actuacions en cas d'onada de calor"/>
    <s v="Develop an Action plan in case of heat wave"/>
    <s v="Elaborar i sistematitzar un Protocol per casos d'Onada de calor en coordinació amb els CAPs per tal de poder actuar ràpidament"/>
    <s v="Salut (Serveis socials)"/>
    <n v="2017"/>
    <n v="2030"/>
    <s v="No iniciada"/>
    <m/>
    <m/>
    <m/>
    <s v="Calor extrema"/>
    <s v="Augment de la mortalitat/morbilitat associada a la calor"/>
    <s v="Transversal (comunicació i informació general o de fenòmens meteorològics)"/>
    <m/>
    <m/>
    <m/>
    <m/>
    <m/>
    <m/>
    <s v="NQ"/>
    <x v="0"/>
    <m/>
    <m/>
    <m/>
    <m/>
    <s v="Ajuntament (directa)"/>
    <s v="Salut"/>
    <x v="1"/>
  </r>
  <r>
    <s v="Canovelles"/>
    <n v="38"/>
    <x v="0"/>
    <x v="9"/>
    <s v="Disposar d'espais de confinament de persones vulnerables"/>
    <s v="Having confinement areas for vulnerable people"/>
    <s v="El municipi ha de disposar d'espais de confinament on es puguin dirigir les persones vulnerables, sobretot en cas d'onada de calor. Un espai adient (si es millora l'aïllament i s'hi instal·la un sistema d'aire condicionat) és el Pavelló Tagamanent, però caldria que el municipi estableixi altres espais de confinament, ja sigui mitjançant la millora de l'aïllament i la climatització d'espais existents, o bé amb la construcció de nous espais destinats a aquesta finalitat."/>
    <s v="Salut (Serveis socials)_x000a_Serveis tècnics"/>
    <n v="2018"/>
    <n v="2020"/>
    <s v="No iniciada"/>
    <m/>
    <m/>
    <m/>
    <s v="Calor extrema"/>
    <s v="Augment de la mortalitat/morbilitat associada a la calor"/>
    <m/>
    <m/>
    <s v="Mitigació i estalvi econòmic"/>
    <m/>
    <m/>
    <m/>
    <m/>
    <s v="NQ"/>
    <x v="1"/>
    <m/>
    <m/>
    <m/>
    <m/>
    <s v="Ajuntament (directa)"/>
    <s v="Salut"/>
    <x v="1"/>
  </r>
  <r>
    <s v="Canovelles"/>
    <n v="39"/>
    <x v="0"/>
    <x v="9"/>
    <s v="Campanya informativa amb consells d'actuació en cas d'onada de calor"/>
    <s v="Information campaign with action tips in case of heat wave"/>
    <s v="Campanya de recomanacions per a les persones vulnerables, en cas d'onada de calor. Es podria fer cada 5 anys una campanya més completa i anualment actuacions de recordatori:  tenir fulletons informatius a diferents equipaments, fer alguna xerrada..."/>
    <s v="Salut (Serveis socials)"/>
    <n v="2018"/>
    <n v="2030"/>
    <s v="No iniciada"/>
    <m/>
    <m/>
    <m/>
    <s v="Calor extrema"/>
    <s v="Augment de la mortalitat/morbilitat associada a la calor"/>
    <s v="Transversal (comunicació i informació general o de fenòmens meteorològics)"/>
    <m/>
    <m/>
    <m/>
    <m/>
    <n v="5000"/>
    <n v="1200"/>
    <n v="19400"/>
    <x v="2"/>
    <m/>
    <m/>
    <m/>
    <m/>
    <s v="Ajuntament (directa)"/>
    <s v="Salut"/>
    <x v="1"/>
  </r>
  <r>
    <s v="Canovelles"/>
    <n v="40"/>
    <x v="1"/>
    <x v="6"/>
    <s v="Fomentar l'ús de paviments clars i que siguin més resistents a les altes temperatures"/>
    <s v="Promote the use of clear pavements  and of pavements more resistant to high temperatures"/>
    <s v="Els paviments clars reflecteixen millor la calor del sol, no s'escalfen tant i són més resistents a les altes temperatures."/>
    <s v="Serveis tècnics"/>
    <n v="2018"/>
    <n v="2030"/>
    <s v="No iniciada"/>
    <m/>
    <m/>
    <m/>
    <s v="Calor extrema"/>
    <s v="Augment de la mortalitat/morbilitat associada a la calor"/>
    <m/>
    <m/>
    <m/>
    <m/>
    <m/>
    <m/>
    <m/>
    <s v="NQ"/>
    <x v="2"/>
    <m/>
    <m/>
    <m/>
    <m/>
    <s v="Ajuntament (indirecte)"/>
    <s v="Altres"/>
    <x v="1"/>
  </r>
  <r>
    <s v="Canovelles"/>
    <n v="41"/>
    <x v="0"/>
    <x v="6"/>
    <s v="Adoptar criteris de mobiliari i enjardinat per protegir la població de la calor"/>
    <s v="Adopt criteria for furniture and landscaped to protect the population from the heat"/>
    <s v="A les noves zones urbanitzades i les que s'hagin de reformar, adoptar criteris de mobiliari i enjardinat: paviment que eviti calor, evitar mobiliari metàlic, zones amb espais d'ombra…, per protegir la població de la calor."/>
    <s v="Serveis tècnics"/>
    <n v="2018"/>
    <n v="2030"/>
    <s v="No iniciada"/>
    <m/>
    <m/>
    <m/>
    <s v="Calor extrema"/>
    <s v="Augment de la mortalitat/morbilitat associada a la calor"/>
    <m/>
    <m/>
    <m/>
    <m/>
    <m/>
    <m/>
    <m/>
    <n v="0"/>
    <x v="0"/>
    <m/>
    <m/>
    <m/>
    <m/>
    <s v="Ajuntament (directa)"/>
    <s v="Altres"/>
    <x v="1"/>
  </r>
  <r>
    <s v="Canovelles"/>
    <n v="42"/>
    <x v="0"/>
    <x v="6"/>
    <s v="Pla de tractaments fitosanitaris"/>
    <s v="Phytosanitary treatments plan"/>
    <s v="A partir de les dades obtingudes en l'acció d'identificació d'espècies vegetals vulnerables, establir un pla de tractament periòdic._x000a_El municipi ha comptat els darrers anys amb una assessora pel control de plagues fitosanitàries. El criteri que se segueix a l’hora de fer els controls de plagues és el de detectar els possibles depredadors naturals que es mengen la plaga existent, i si es detecten depredadors no es fa tractament. S’està treballant i fent proves per potenciar els espais de cria d’aquests depredadors naturals plantant plantes hostes per als insectes depredadors i fent proves amb caixes nius per als ocells beneficiosos._x000a_Quan s’han de fer tractaments es potencien aquells que són de caire ecològic i s’evita en el possible l’ús d’insecticides i biocides de síntesis."/>
    <s v="Medi Ambient (Serveis tècnics)"/>
    <n v="2015"/>
    <n v="2030"/>
    <s v="En curs"/>
    <m/>
    <m/>
    <m/>
    <s v="Sequeres"/>
    <s v="Major vulnerabilitat del verd urbà"/>
    <m/>
    <m/>
    <m/>
    <m/>
    <m/>
    <m/>
    <m/>
    <s v="NQ"/>
    <x v="0"/>
    <m/>
    <m/>
    <m/>
    <m/>
    <s v="Ajuntament (directa)"/>
    <s v="Altres"/>
    <x v="1"/>
  </r>
  <r>
    <s v="Canovelles"/>
    <n v="43"/>
    <x v="0"/>
    <x v="6"/>
    <s v="Utilització d'espècies vegetals més resistents a les sequeres i amb menys requeriments d'aigua"/>
    <s v="Use of plant species more resistant to drought and with less water requirements"/>
    <s v="A l'hora d'escollir espècies vegetals per al verd urbà, cal utilitzar espècies més resistents a les sequeres i amb menys requeriments d'aigua._x000a_Al municipi, sempre que és possible es planten arbres i plantes adaptades a la climatologia, tant pel que fa a la temperatura com pel que fa a la pluviometria. Es prioritzen els arbres autòctons i/o naturalitzats. També es té en compten les espècies en funció de la seva exposició solar."/>
    <s v="Medi Ambient (Serveis tècnics)"/>
    <n v="2015"/>
    <n v="2030"/>
    <s v="En curs"/>
    <m/>
    <m/>
    <m/>
    <s v="Sequeres"/>
    <s v="Major vulnerabilitat del verd urbà"/>
    <m/>
    <m/>
    <m/>
    <m/>
    <m/>
    <m/>
    <m/>
    <n v="0"/>
    <x v="0"/>
    <m/>
    <m/>
    <m/>
    <m/>
    <s v="Ajuntament (directa)"/>
    <s v="Altres"/>
    <x v="1"/>
  </r>
  <r>
    <s v="Canovelles"/>
    <n v="44"/>
    <x v="0"/>
    <x v="6"/>
    <s v="Utilització d'espècies vegetals més resistents a les plagues"/>
    <s v="Use of plant species more resistant to pests"/>
    <s v="A l'hora d'escollir espècies vegetals per al verd urbà, cal utilitzar espècies més resistents a les plagues._x000a_Al municipi, des de fa anys a l’hora de triar l’arbrat a plantar es té en compte l’exposició (sol, semi ombra, ombra), la mida de l’espai i el creixement de l’espècie que es plantarà quan arribi al seu estat adult, la longevitat, la resistència a les plagues i les malalties, les característiques climàtiques (calor/fred, pluviometria, vent, etc.) i edàfiques de cada espècie, etc. L’objectiu és escollir les espècies més adients a cada espai, per tal d’evitar, dins del possible, problemàtiques futures."/>
    <s v="Medi Ambient (Serveis tècnics)"/>
    <n v="2015"/>
    <n v="2030"/>
    <s v="En curs"/>
    <m/>
    <m/>
    <m/>
    <s v="Sequeres"/>
    <s v="Major vulnerabilitat del verd urbà"/>
    <m/>
    <m/>
    <m/>
    <m/>
    <m/>
    <m/>
    <m/>
    <n v="0"/>
    <x v="0"/>
    <m/>
    <m/>
    <m/>
    <m/>
    <s v="Ajuntament (directa)"/>
    <s v="Altres"/>
    <x v="1"/>
  </r>
  <r>
    <s v="Canovelles"/>
    <n v="45"/>
    <x v="0"/>
    <x v="6"/>
    <s v="Educació ambiental sobre energia i canvi climàtic als centres educatius"/>
    <s v="Environmental education on energy and climate change in schools"/>
    <s v="Per tal de començar a sensibilitzar a la població sobre el canvi climàtic i les diferents actuacions que s'estan duent a terme des de l'Ajuntament per tal de reduir-ne els impactes, es considera adient realitzar diferents activitats als centres d'ensenyament."/>
    <s v="Medi Ambient (Serveis tècnics)"/>
    <n v="2018"/>
    <n v="2030"/>
    <s v="No iniciada"/>
    <s v="X"/>
    <m/>
    <m/>
    <s v="Calor extrema"/>
    <s v="Canvis en els patrons de demanda energètica"/>
    <m/>
    <m/>
    <s v="Mitigació i estalvi econòmic"/>
    <m/>
    <m/>
    <m/>
    <n v="2000"/>
    <n v="24000"/>
    <x v="2"/>
    <m/>
    <m/>
    <m/>
    <m/>
    <s v="Ajuntament (directa)"/>
    <s v="Altres"/>
    <x v="1"/>
  </r>
  <r>
    <s v="Capolat"/>
    <n v="1"/>
    <x v="0"/>
    <x v="1"/>
    <s v="Establir avisos directes a la població sensible a les onades de calor i a freds extrems"/>
    <s v="Establish warnings to the population sensitive to heat"/>
    <m/>
    <s v="Ajuntament"/>
    <n v="2019"/>
    <n v="2030"/>
    <s v="No iniciada"/>
    <m/>
    <m/>
    <s v="Generalitat de Catalunya"/>
    <s v="Altres (especificar)"/>
    <s v="Augment de la mortalitat/morbilitat associada a la calor"/>
    <m/>
    <m/>
    <m/>
    <s v="Disminució dels efectes negatius a la població."/>
    <s v="Reduction of the negative effects on the population. "/>
    <m/>
    <n v="200"/>
    <n v="2200"/>
    <x v="3"/>
    <s v="Altres"/>
    <m/>
    <m/>
    <s v="DUPROCIM (document únic de protecció civil municipal)"/>
    <s v="Ajuntament (directa)"/>
    <s v="Protecció civili i emergències"/>
    <x v="0"/>
  </r>
  <r>
    <s v="Capolat"/>
    <n v="2"/>
    <x v="0"/>
    <x v="1"/>
    <s v="Redactar el DUPROCIM (document únic de Protecció Civil Municipal) per a actualitzar els plans d'emergències"/>
    <s v="Write emergency plan"/>
    <m/>
    <s v="Ajuntament"/>
    <n v="2018"/>
    <n v="2019"/>
    <s v="No iniciada"/>
    <m/>
    <s v="X"/>
    <s v="Consell Comarcal del Berguedà"/>
    <s v="Altres (especificar)"/>
    <s v="Major intensitat de les tempestes"/>
    <s v="Major risc d'incendi"/>
    <s v="Augment del risc d'inundacions"/>
    <m/>
    <s v="Disminució dels efectes negatius a la població."/>
    <s v="Reduction of the negative effects on the population. "/>
    <n v="9000"/>
    <m/>
    <n v="9000"/>
    <x v="3"/>
    <s v="Altres"/>
    <m/>
    <m/>
    <s v="DUPROCIM (document únic de protecció civil municipal)"/>
    <s v="Ajuntament (directa)"/>
    <s v="Protecció civili i emergències"/>
    <x v="0"/>
  </r>
  <r>
    <s v="Capolat"/>
    <n v="3"/>
    <x v="3"/>
    <x v="2"/>
    <s v="Impulsar instruments d'ordenació forestal (IOF) i actuacions a les finques forestals (prioritat zones PEG's)"/>
    <s v="Promote instruments forests (IOF) and actions on forest"/>
    <m/>
    <s v="Ajuntament"/>
    <n v="2019"/>
    <n v="2030"/>
    <s v="No iniciada"/>
    <m/>
    <s v="X"/>
    <s v="Ajuntament, Consell Comarcal del Berguedà, Associació Verd Berguedà"/>
    <s v="Incendis forestals"/>
    <s v="Major risc d'incendi"/>
    <m/>
    <m/>
    <m/>
    <s v="Disminució del risc d'incendi forestal."/>
    <s v="_x000a_Decreased forest fire risk."/>
    <n v="200000"/>
    <m/>
    <n v="200000"/>
    <x v="4"/>
    <s v="Medi natural"/>
    <m/>
    <m/>
    <m/>
    <s v="Altres (sector privat o varis)"/>
    <s v="Agricultura i sector forestal"/>
    <x v="0"/>
  </r>
  <r>
    <s v="Capolat"/>
    <n v="4"/>
    <x v="3"/>
    <x v="2"/>
    <s v="Introduir la gestió ramaderia  en la gestió forestal per a la prevenció d'incendis forestals"/>
    <s v="Introducing management of livestock in forest management fora a fire prevention"/>
    <m/>
    <s v="Ajuntament"/>
    <n v="2019"/>
    <n v="2030"/>
    <s v="No iniciada"/>
    <m/>
    <m/>
    <m/>
    <s v="Incendis forestals"/>
    <s v="Major risc d'incendi"/>
    <m/>
    <m/>
    <s v="Millora del control de la pastura."/>
    <s v="Disminució del risc d'incendi forestal"/>
    <s v="_x000a_Decreased forest fire risk."/>
    <n v="5000"/>
    <m/>
    <n v="5000"/>
    <x v="3"/>
    <s v="Medi natural"/>
    <m/>
    <m/>
    <m/>
    <s v="Altres (sector privat o varis)"/>
    <s v="Agricultura i sector forestal"/>
    <x v="0"/>
  </r>
  <r>
    <s v="Capolat"/>
    <n v="5"/>
    <x v="0"/>
    <x v="5"/>
    <s v="Elaborar un Pla Director d'Abastament d'aigua municipal"/>
    <s v="Develop a Master Plan for water supply"/>
    <m/>
    <s v="Ajuntament"/>
    <n v="2019"/>
    <n v="2020"/>
    <s v="No iniciada"/>
    <s v="X"/>
    <s v="X"/>
    <s v="Ajuntament"/>
    <s v="Sequeres"/>
    <s v="Augment de les sequeres (durada, freqüència i intensitat)"/>
    <s v="Efectes en infraestructures"/>
    <s v="Canvis en els patrons de demanda energètica"/>
    <m/>
    <s v="Gestió més eficaç de l'aigua."/>
    <s v="_x000a_More efficient water management."/>
    <n v="7500"/>
    <m/>
    <n v="7500"/>
    <x v="3"/>
    <s v="Aigua"/>
    <m/>
    <m/>
    <m/>
    <s v="Ajuntament (directa)"/>
    <s v="Aigua"/>
    <x v="0"/>
  </r>
  <r>
    <s v="Capolat"/>
    <n v="6"/>
    <x v="0"/>
    <x v="5"/>
    <s v="Desenvolupar les accions previstes a la Diagnosi del Servei Municipal d'aigua de Capolat"/>
    <s v="Develop the actions set out in the diagnostic of the Municipal Service of water"/>
    <m/>
    <s v="Ajuntament"/>
    <n v="2018"/>
    <n v="2030"/>
    <s v="No iniciada"/>
    <s v="X"/>
    <s v="X"/>
    <s v="Ajuntament i Diputació de Barcelona"/>
    <s v="Sequeres"/>
    <s v="Augment de les sequeres (durada, freqüència i intensitat)"/>
    <s v="Efectes en infraestructures"/>
    <s v="Canvis en els patrons de demanda energètica"/>
    <m/>
    <s v="Gestió més eficaç de l'aigua."/>
    <s v="_x000a_More efficient water management."/>
    <n v="32372.9"/>
    <n v="200"/>
    <n v="34772.9"/>
    <x v="5"/>
    <s v="Aigua"/>
    <m/>
    <m/>
    <s v="Pla Director d'Abastament d'aigua municipal"/>
    <s v="Ajuntament (directa)"/>
    <s v="Aigua"/>
    <x v="0"/>
  </r>
  <r>
    <s v="Capolat"/>
    <n v="7"/>
    <x v="0"/>
    <x v="5"/>
    <s v="Sistemes de recuperació de pluvials i aigües grises en noves edificacions o grans rehabilitacions"/>
    <s v="Systems to collect rain water and recycling water in new buildings or in deep renovations"/>
    <m/>
    <s v="Ajuntament"/>
    <n v="2018"/>
    <n v="2030"/>
    <s v="No iniciada"/>
    <s v="X"/>
    <m/>
    <m/>
    <s v="Sequeres"/>
    <s v="Augment de les sequeres (durada, freqüència i intensitat)"/>
    <m/>
    <m/>
    <m/>
    <s v="Gestió més eficaç de l'aigua."/>
    <s v="_x000a_More efficient water management."/>
    <m/>
    <m/>
    <n v="0"/>
    <x v="6"/>
    <s v="Aigua"/>
    <m/>
    <m/>
    <m/>
    <s v="Ajuntament (directa)"/>
    <s v="Aigua"/>
    <x v="0"/>
  </r>
  <r>
    <s v="Capolat"/>
    <n v="8"/>
    <x v="0"/>
    <x v="5"/>
    <s v="Diagnosi sobre el tractament i la gestió de les aigües residuals"/>
    <s v="Diagnosis on the treatment and management of wastewater "/>
    <m/>
    <s v="Ajuntament"/>
    <n v="2018"/>
    <n v="2019"/>
    <s v="No iniciada"/>
    <m/>
    <m/>
    <m/>
    <s v="Sequeres"/>
    <s v="Augment de les sequeres (durada, freqüència i intensitat)"/>
    <m/>
    <m/>
    <s v="Protecció dels cursos fluvials."/>
    <s v="Gestió més eficaç de l'aigua."/>
    <s v="_x000a_More efficient water management."/>
    <n v="6500"/>
    <m/>
    <n v="6500"/>
    <x v="3"/>
    <s v="Aigua"/>
    <m/>
    <m/>
    <m/>
    <s v="Ajuntament (directa)"/>
    <s v="Aigua"/>
    <x v="0"/>
  </r>
  <r>
    <s v="Capolat"/>
    <n v="9"/>
    <x v="1"/>
    <x v="5"/>
    <s v="Miniauditories sobre la gestió de l'aigua a les explotacions ramaderes i al sector serveis"/>
    <s v="Audits in water for farming and services sector"/>
    <m/>
    <s v="Ajuntament"/>
    <n v="2018"/>
    <n v="2022"/>
    <s v="No iniciada"/>
    <m/>
    <m/>
    <m/>
    <s v="Sequeres"/>
    <s v="Augment de les sequeres (durada, freqüència i intensitat)"/>
    <s v="Efectes negatius de la calor sobre el bestiar"/>
    <m/>
    <m/>
    <s v="Gestió més eficaç de l'aigua."/>
    <s v="_x000a_More efficient water management."/>
    <n v="27000"/>
    <m/>
    <n v="27000"/>
    <x v="5"/>
    <s v="Aigua"/>
    <m/>
    <m/>
    <m/>
    <s v="Ajuntament (indirecte)"/>
    <s v="Aigua"/>
    <x v="0"/>
  </r>
  <r>
    <s v="Capolat"/>
    <n v="10"/>
    <x v="1"/>
    <x v="2"/>
    <s v="Vetllar perquè els agricultors utilitzin espècies resistents a la sequera"/>
    <s v="Ensure that agricultors using drought-resistant species"/>
    <m/>
    <s v="Ajuntament"/>
    <n v="2018"/>
    <n v="2030"/>
    <s v="No iniciada"/>
    <m/>
    <m/>
    <m/>
    <s v="Sequeres"/>
    <s v="Augment de les sequeres (durada, freqüència i intensitat)"/>
    <s v="Canvis en les zones cultivables"/>
    <m/>
    <m/>
    <s v="Gestió més eficaç de l'aigua."/>
    <s v="_x000a_More efficient water management."/>
    <n v="1500"/>
    <m/>
    <n v="1500"/>
    <x v="3"/>
    <s v="Altres"/>
    <m/>
    <m/>
    <m/>
    <s v="Ajuntament (indirecte)"/>
    <s v="Agricultura i sector forestal"/>
    <x v="0"/>
  </r>
  <r>
    <s v="Capolat"/>
    <n v="11"/>
    <x v="0"/>
    <x v="1"/>
    <s v="Redacció i execució d'un pla de manteniment de la xarxa de camins"/>
    <s v="Drafting and execution of a plan for the maintenance of the network of paths "/>
    <m/>
    <s v="Ajuntament"/>
    <n v="2019"/>
    <n v="2020"/>
    <s v="En curs"/>
    <m/>
    <m/>
    <s v="ADF Montesmon"/>
    <s v="Incendis forestals"/>
    <s v="Major risc d'incendi"/>
    <m/>
    <m/>
    <s v="Turisme."/>
    <s v="Domini de la xarxa de camins i augment de l'eficàcia en la prevenció i actuació en cas d'incendis forestals."/>
    <s v="Improvement in knowledge of the network of roads and increased effectiveness in the prevention and intervention in the event of forest fires. "/>
    <n v="4500"/>
    <m/>
    <n v="4500"/>
    <x v="3"/>
    <s v="Mobilitat"/>
    <m/>
    <m/>
    <m/>
    <s v="Ajuntament (directa)"/>
    <s v="Protecció civili i emergències"/>
    <x v="0"/>
  </r>
  <r>
    <s v="Capolat"/>
    <n v="12"/>
    <x v="0"/>
    <x v="1"/>
    <s v="Inventari de les fonts i punts d'aigua i de la seva qualitat"/>
    <s v="Inventory of the sources and points of water and its quality "/>
    <m/>
    <s v="Ajuntament"/>
    <n v="2019"/>
    <n v="2020"/>
    <s v="No iniciada"/>
    <m/>
    <m/>
    <s v="Ajuntament i Diputació de Barcelona"/>
    <s v="Sequeres"/>
    <s v="Augment de les sequeres (durada, freqüència i intensitat)"/>
    <s v="Major risc d'incendi"/>
    <m/>
    <m/>
    <s v="Gestió més eficaç de l'aigua i millores en les tasques d'actuació en cas d'incendis forestals."/>
    <s v="More efficient management of water and improvements in the performance of tasks in forest fires. "/>
    <n v="6000"/>
    <m/>
    <n v="6000"/>
    <x v="3"/>
    <s v="Aigua"/>
    <m/>
    <m/>
    <m/>
    <s v="Ajuntament (directa)"/>
    <s v="Protecció civili i emergències"/>
    <x v="0"/>
  </r>
  <r>
    <s v="Capolat"/>
    <n v="13"/>
    <x v="0"/>
    <x v="1"/>
    <s v="Millora de la pàgina web municipal i els avisos a la població cas d'emergències mitjançant TIC's"/>
    <s v="Improvement of the website and the warnings in case of emergencies by comunication technologies"/>
    <m/>
    <s v="Ajuntament"/>
    <n v="2018"/>
    <n v="2019"/>
    <s v="En curs"/>
    <m/>
    <s v="X"/>
    <s v="Ajuntament i Diputació de Barcelona"/>
    <s v="Altres (especificar)"/>
    <s v="Transversal (comunicació i informació general o de fenòmens meteorològics)"/>
    <m/>
    <m/>
    <s v="Difusió d'informació."/>
    <s v="Millora en la rapidesa de la resposta ciutadana envers impactes diversos, diminució dels efectes del impactes."/>
    <s v="Improvement in the speed of the citizen response to various impacts."/>
    <n v="2500"/>
    <m/>
    <n v="2500"/>
    <x v="3"/>
    <s v="Participació"/>
    <m/>
    <m/>
    <m/>
    <s v="Ajuntament (directa)"/>
    <s v="Protecció civili i emergències"/>
    <x v="0"/>
  </r>
  <r>
    <s v="Capolat"/>
    <n v="14"/>
    <x v="0"/>
    <x v="1"/>
    <s v="Estudi del risc d'inundabilitat, torrencial i geològic a escala municipal"/>
    <s v="Study of flood risk, torrential and geological in a municipal scale "/>
    <m/>
    <s v="Ajuntament"/>
    <n v="2019"/>
    <n v="2020"/>
    <s v="No iniciada"/>
    <m/>
    <m/>
    <m/>
    <s v="Tormentes"/>
    <s v="Augment del risc de riuades"/>
    <s v="Major intensitat de les tempestes"/>
    <s v="Augment del risc d'inundacions"/>
    <m/>
    <s v="Disminució dels efectes negatius dels episodis de precipitacions extremes."/>
    <s v="Reduction the extreme rainfall negative effects."/>
    <n v="8500"/>
    <m/>
    <n v="8500"/>
    <x v="3"/>
    <s v="Altres"/>
    <m/>
    <m/>
    <s v="DUPROCIM (document únic de protecció civil municipal)"/>
    <s v="Ajuntament (directa)"/>
    <s v="Protecció civili i emergències"/>
    <x v="0"/>
  </r>
  <r>
    <s v="Cardona"/>
    <n v="1"/>
    <x v="0"/>
    <x v="5"/>
    <s v="Protocol d'informació sobre la gestió de l'abastament d'aigua"/>
    <s v="Information protocol on the management of water supply"/>
    <s v="Actualment la gestió de l'abastament d'aigua al municipi la porta una empresa externa, Aimines, de forma totalment autònoma._x000a__x000a_L'Ajuntament no disposa de cap tipus d'informació en relació a aquest vector (ni la capacitat d'aigua tractada, ni del procés de tractament, ni de la facturació, etc.). I és evident que cal tenir-ne totes les dades, tant per si en un futur en volgués assumir el control com per avaluar i prendre mesures que ajudin a reduir l'impacte del canvi climàtic i prevenir la sequera._x000a__x000a_Es proposa en primera instància un traspàs complert d'informació per part de l'empresa._x000a_En segona instància caldrà establir un protocol de funcionament per a què l'Ajuntament rebi de forma periòdica totes les dades de funcionament, i estigui del tot informat en qualsevol moment._x000a_Cal establir també les vies de comunicació addients per a poder intervenir-hi quan convingui."/>
    <s v="Àrea medi ambient"/>
    <n v="2018"/>
    <n v="2019"/>
    <s v="No iniciada"/>
    <m/>
    <s v="X"/>
    <s v="Ajuntament, Aimines"/>
    <s v="Sequeres"/>
    <s v="Augment de les sequeres (durada, freqüència i intensitat)"/>
    <m/>
    <m/>
    <s v="Seguretat en l'abastament d'aigua"/>
    <m/>
    <m/>
    <n v="0"/>
    <m/>
    <n v="0"/>
    <x v="7"/>
    <s v="Aigua"/>
    <m/>
    <m/>
    <s v="Pla d'abastament d'aigua_x000a_Ordenança municipal"/>
    <s v="Ajuntament (directa)"/>
    <s v="Aigua"/>
    <x v="2"/>
  </r>
  <r>
    <s v="Cardona"/>
    <n v="2"/>
    <x v="0"/>
    <x v="5"/>
    <s v="Projecte de &quot;Canalització de les aigües residuals del polígon de la Cort cap a la xarxa de Sanejament&quot;"/>
    <s v="Project of &quot;Waste water piping of La Cort industrial zone towards the Sanitation network&quot;"/>
    <s v="L'evacuació de les aigües residuals del polígon industrial de La Cort és un problema que ve de llarg._x000a__x000a_Finalment s'ha redactat ja el projecte necessari per a canalitzar aquestes aigües cap a la xarxa de sanejament del municipi, amb la voluntat de solucionar el problema de forma immediata._x000a__x000a_Aquest projecte ha estat presentat a la Diputació de Barcelona, dins del marc de les subvencions atorgades per a la Millora de Polígons, i l'ajut ha estat concedit, amb el què la seva implantació es pot considerar imminent."/>
    <s v="Àrea territori"/>
    <n v="2018"/>
    <n v="2019"/>
    <s v="En curs"/>
    <s v="X"/>
    <m/>
    <s v="Ajuntament"/>
    <s v="Sequeres"/>
    <s v="Augment de desertització o aridesa"/>
    <m/>
    <m/>
    <s v="Reducció de l'impacte ambiental a llera"/>
    <m/>
    <m/>
    <s v="pendent Ajuntament"/>
    <m/>
    <e v="#VALUE!"/>
    <x v="8"/>
    <s v="Aigua"/>
    <s v="Urbanisme"/>
    <m/>
    <s v="Pla Director del Clavegueram"/>
    <s v="Ajuntament (directa)"/>
    <s v="Aigua"/>
    <x v="2"/>
  </r>
  <r>
    <s v="Cardona"/>
    <n v="3"/>
    <x v="0"/>
    <x v="5"/>
    <s v="Inclusió de mecanismes d’estalvi d’aigua"/>
    <s v=","/>
    <s v="La mesura més eficient per potenciar l'estalvi d'aigua és la creació d'una ordenança d'estalvi d'aigua. Dins d'aquesta ordenança es poden imposar actuacions de sistemes i mesures d’estalvi d’aigua a particulars com:_x000a_-       Comptadors individuals. _x000a_-       Reguladors de pressió de l’entrada d’aigua. _x000a_-    Mecanismes estalviadors: reductors de cabal, airejadors o economitzadors, mecanismes per a cisternes d’urinaris i inodors, mecanismes per a processos de neteja, etc.. _x000a_-       Captadors d’aigua de pluja._x000a_-       Reutilitzadors de l’aigua sobrant de piscines. _x000a_-       Reutilitzadors d’aigües grises. _x000a_-       Sistemes d’estalvi en jardins._x000a_-       Sistemes d’estalvi en dipòsits de regulació. _x000a__x000a_Cal centrar l’esforç en reduir la demanda d’aigua i millorar-ne l’eficiència en l’ús."/>
    <s v="Àrea medi ambient"/>
    <n v="2019"/>
    <n v="2030"/>
    <s v="No iniciada"/>
    <m/>
    <m/>
    <s v="Ajuntament, ciutadania"/>
    <s v="Sequeres"/>
    <s v="Augment de les sequeres (durada, freqüència i intensitat)"/>
    <m/>
    <m/>
    <s v="Reducció consum d'aigua, reducció despeses corrents"/>
    <m/>
    <m/>
    <n v="20000"/>
    <n v="0"/>
    <n v="20000"/>
    <x v="9"/>
    <s v="Aigua"/>
    <s v="Urbanisme"/>
    <m/>
    <s v="Ordenança estalvi d'aigua"/>
    <s v="Ajuntament (directa)"/>
    <s v="Aigua"/>
    <x v="2"/>
  </r>
  <r>
    <s v="Cardona"/>
    <n v="4"/>
    <x v="1"/>
    <x v="2"/>
    <s v="Canvis en les espècies i varietats (Fomentar que els agricultors utilitzin espècies resistents a la sequera)"/>
    <s v="Changes in species and varieties of crops (Ensure that farmers change crop species to those more resistant to droughts)"/>
    <s v="L’aigua cada cop és més escassa a tot el planeta i Catalunya no és una excepció. S'ha produït  una reducció de la precipitació, sobretot a l’estiu, amb sequeres més freqüents, i els rius han reduït el seu cabal._x000a__x000a_Com a resultat, els conreus estaran més exposats a sequeres, plagues i altres pertorbacions, i algunes espècies de plantes no podran adaptar-s'hi._x000a__x000a_Es proposa vetllar per adaptar els conreus i varietats de cultius a les condicions climàtiques. Cal promoure sessions informatives als agricultors per conscienciar-los dels beneficis d'anar adaptant els conreus a un clima amb més presència de sequeres i promocionar aquelles varietats que puguin suportar millor llargs períodes de sequera."/>
    <s v="Àrea territori"/>
    <n v="2020"/>
    <n v="2030"/>
    <s v="No iniciada"/>
    <m/>
    <s v="X"/>
    <s v="Ajuntament, sector agrícola"/>
    <s v="Altres (especificar)"/>
    <s v="Augment de les sequeres (durada, freqüència i intensitat)"/>
    <s v="Canvis en les zones cultivables"/>
    <s v="Vulnerabilitat dels cultius a malalties i plagues"/>
    <s v="Seguretat alimentària"/>
    <m/>
    <m/>
    <m/>
    <n v="500"/>
    <n v="5000"/>
    <x v="10"/>
    <s v="Medi natural"/>
    <m/>
    <m/>
    <m/>
    <s v="Ajuntament (indirecte)"/>
    <s v="Agricultura i sector forestal"/>
    <x v="2"/>
  </r>
  <r>
    <s v="Cardona"/>
    <n v="5"/>
    <x v="1"/>
    <x v="2"/>
    <s v="Promoció de sistemes d’agricultura i ramaderia ecològica "/>
    <s v="Promoting organic farming"/>
    <s v="Segons dades de l’IDESCAT, actualment a Cardona tan sols un 0,05% de l'agricultura i un 0,01% de la ramaderia són ecològiques._x000a__x000a_L'agricultura i ramaderia ecològica són pràctiques respectuoses amb el medi ambient, tenen un impacte menor sobre el terreny i una millor integració en l'ecosistema del territori. El seu ús afecta a mig i llarg termini afavorint la biodiversitat i la gestió forestal._x000a__x000a_Amb aquest tipus d’agricultura i ramaderia s'aconsegueix un seguit de valors afegits a la producció agrícola i ramadera, relacionats amb l'obtenció d'aliments de màxima qualitat, tot respectant la natura i el medi ambient."/>
    <s v="Àrea territori"/>
    <n v="2020"/>
    <n v="2030"/>
    <s v="No iniciada"/>
    <m/>
    <m/>
    <s v="Ajuntament, sector agrícola"/>
    <s v="Calor extrema"/>
    <s v="Augment de les sequeres (durada, freqüència i intensitat)"/>
    <s v="Assecatge/transformació zones humides"/>
    <m/>
    <s v="Seguretat alimentària"/>
    <m/>
    <m/>
    <m/>
    <n v="500"/>
    <n v="5000"/>
    <x v="10"/>
    <s v="Medi natural"/>
    <m/>
    <m/>
    <m/>
    <s v="Ajuntament (indirecte)"/>
    <s v="Agricultura i sector forestal"/>
    <x v="2"/>
  </r>
  <r>
    <s v="Cardona"/>
    <n v="6"/>
    <x v="1"/>
    <x v="2"/>
    <s v="Aprofitament econòmic dels boscos locals (per exemple producció de biomassa) "/>
    <s v="Economic exploitation of local forests (eg biomass production)"/>
    <s v="Tal com s'observa a les dades de l'IDESCAT, la superfície forestal de Cardona és d'un 64% del total del municipi. Per tant, cal tenir en compte mesures que ajudin a minimitzar l'impacte del canvi climàtic sobre aquest tipus de sòl._x000a__x000a_Una de les actuacions més efectives, sobretot pel què fa a la prevenció d'incendis, és mantenir els sotaboscs nets de vegetació i fer aclarides controlades._x000a__x000a_En aquest sentit la promoció de la utilització de biomassa permet mantenir el bosc en condicions més adequades, alhora que ajuda a promoure una font d'energia més renovable i sostenible que les energies fòssils utilitzades actualment._x000a__x000a_Addicionalment, també genera llocs de treball al municipi, promocionant així l'activitat econòmica."/>
    <s v="Àrea territori"/>
    <n v="2018"/>
    <n v="2030"/>
    <s v="En curs"/>
    <m/>
    <s v="X"/>
    <m/>
    <s v="Incendis forestals"/>
    <s v="Major risc d'incendi"/>
    <s v="Canvis en els patrons de demanda energètica"/>
    <m/>
    <s v="Preservació de la riquesa forestal, millora l'economia local"/>
    <m/>
    <m/>
    <m/>
    <m/>
    <n v="0"/>
    <x v="11"/>
    <s v="Medi natural"/>
    <s v="Energia"/>
    <m/>
    <m/>
    <s v="Ajuntament (indirecte)"/>
    <s v="Agricultura i sector forestal"/>
    <x v="2"/>
  </r>
  <r>
    <s v="Cardona"/>
    <n v="7"/>
    <x v="0"/>
    <x v="3"/>
    <s v="Promoció i protecció de les espècies autòctones. Foment de la biodiversitat"/>
    <s v="Promotion and protection of autochthonous species. Promoting  biodiversity."/>
    <s v="Promoció i protecció d'espècies autòctones que es puguin veure afectades per altres espècies, ja que les espècies autòctones estan més ben adaptades al territori i no necessitaran tants recursos addicionals._x000a__x000a_Realitzar una sèrie de mesures de conservació dels espais i hàbitats per tal de fomentar la biodiversitat. Alguns exemples:_x000a_- Horts urbans: per mantenir espècies autòctones i sensibilitazar i implicar els ciutadans. _x000a_- Diversificació d’espècies d’arbres i plantes aromàtiques.  "/>
    <s v="Àrea medi ambient"/>
    <n v="2018"/>
    <n v="2030"/>
    <s v="No iniciada"/>
    <m/>
    <m/>
    <m/>
    <s v="Altres (especificar)"/>
    <s v="Vulnerabilitat de les espècies forestals a malalties i plagues"/>
    <m/>
    <m/>
    <s v="Augment de la biodiversitat"/>
    <m/>
    <m/>
    <n v="10000"/>
    <m/>
    <n v="10000"/>
    <x v="10"/>
    <s v="Medi natural"/>
    <m/>
    <m/>
    <m/>
    <s v="Ajuntament (directa)"/>
    <s v="Medi ambient i biodiversitat"/>
    <x v="2"/>
  </r>
  <r>
    <s v="Cardona"/>
    <n v="8"/>
    <x v="0"/>
    <x v="9"/>
    <s v="Protocol d’actuació envers les persones vulnerables a la calor i al fred "/>
    <s v="Protocol for people vulnerable to heat and cold"/>
    <s v="Elaborar un protocol d'actuació per atendre ràpidament a les persones vulnerables. Es recomana crear un registre per a tenir les persones més vulnerables identificades i obrir edificis públics amb climatització per acollir persones vulnerables en períodes d'onades de calor o de fred._x000a__x000a_Les projeccions preveuen que les onades de calor cada vegada seran més freqüents i persistents. Per aquest motiu és oportú redactar un protocol d'actuació en cas d'onades de calor imminents:_x000a_- Relacionar els edificis o equipaments on habiten col·lectius vulnerables no preparats per fer front a onades de calor (com els que no disposin de sistema de refrigeració), per tal d'establir un protocol de trasllat temporal dels seus ocupants a edificis adaptats._x000a_- Identificar les persones de contacte dels edificis on habiten col·lectius vulnerables (residències de jubilats, escoles, llars d'infants, ambulatoris, etc.)._x000a_- Identificar els edificis adequats per aquest ús temporal._x000a_- Establir els protocols d'avís i transport d'afectats en cas de període d'emergència._x000a_- Comunicar i sensibilitzar la població ."/>
    <s v="Àrea salut"/>
    <n v="2018"/>
    <n v="2030"/>
    <s v="En curs"/>
    <m/>
    <s v="X"/>
    <s v="Ajuntament, ciutadania"/>
    <s v="Calor extrema"/>
    <s v="Augment de la mortalitat/morbilitat associada a la calor"/>
    <m/>
    <m/>
    <s v="Millora la qualitat de vida"/>
    <m/>
    <m/>
    <m/>
    <n v="1000"/>
    <n v="12000"/>
    <x v="10"/>
    <s v="Equipaments"/>
    <s v="Mobilitat"/>
    <m/>
    <s v="DUPROCIM"/>
    <s v="Ajuntament (directa)"/>
    <s v="Salut"/>
    <x v="2"/>
  </r>
  <r>
    <s v="Cardona"/>
    <n v="9"/>
    <x v="0"/>
    <x v="9"/>
    <s v="Campanyes per a l'eradicació o contenció de plagues (mosquit tigre...) "/>
    <s v="Campaigns for the plagues eradication or containment"/>
    <s v="Realitzar tasques de prevenció de plagues i fer un control eficient d'aquestes. 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
    <s v="Àrea de medi ambient i salut"/>
    <n v="2015"/>
    <n v="2030"/>
    <s v="No iniciada"/>
    <m/>
    <m/>
    <m/>
    <s v="Altres (especificar)"/>
    <s v="Augment de plagues: algues, meduses..."/>
    <m/>
    <m/>
    <s v="Millora la qualitat de vida"/>
    <m/>
    <m/>
    <m/>
    <n v="2000"/>
    <n v="30000"/>
    <x v="9"/>
    <s v="Medi natural"/>
    <m/>
    <m/>
    <s v="Ordenances de prevenció i control de plagues"/>
    <s v="Ajuntament (directa)"/>
    <s v="Salut"/>
    <x v="2"/>
  </r>
  <r>
    <s v="Cardona"/>
    <n v="10"/>
    <x v="3"/>
    <x v="6"/>
    <s v="Expansió de la fibra òptica als polígons industrials"/>
    <s v="Expansion of optical fiber throughout the industrial zone"/>
    <s v="Per a una millor comunicació del municipi cal estendre el traçat de fibra òptica a tot el municipi._x000a__x000a_En concret es planteja la millora en l'àmbit del polígon industrial que és el que actualment està mancat d'aquesta infraestructura necessària per al desenvolupament municipal i privat"/>
    <s v="Àrea promoció econòmica"/>
    <n v="2019"/>
    <n v="2020"/>
    <s v="No iniciada"/>
    <m/>
    <m/>
    <m/>
    <s v="Altres (especificar)"/>
    <s v="Transversal (comunicació i informació general o de fenòmens meteorològics)"/>
    <m/>
    <m/>
    <s v="Millora de les comunicacions, millora l'economia local, redueix la mobilitat, seguretat de la població,etc."/>
    <m/>
    <m/>
    <m/>
    <m/>
    <n v="0"/>
    <x v="7"/>
    <s v="Altres"/>
    <m/>
    <m/>
    <m/>
    <s v="Altres (sector privat o varis)"/>
    <s v="Altres"/>
    <x v="2"/>
  </r>
  <r>
    <s v="Cardona"/>
    <n v="11"/>
    <x v="0"/>
    <x v="6"/>
    <s v="Campanyes per donar a conèixer el canvi climàtic i es seus impactes"/>
    <s v="Specific campaigns to raise awareness towards climate change and its impacts"/>
    <s v="Cal que l'actuació contra el canvi climàtic i l'adaptació al mateix es faci de forma conjunta des dels diversos sectors del municipi._x000a__x000a_L'adaptació no tan sols s'ha de fer des de l'àmbit de l'Ajuntament sinó que cal implicar a tota la ciutadania i als diversos agents econòmics i culturals. Cal doncs promoure campanyes de formació perquè tothom sigui conscient del problema i de quines actuacions es poden dur a terme per a minimitzar-lo."/>
    <s v="Àrea medi ambient"/>
    <n v="2018"/>
    <n v="2030"/>
    <s v="En curs"/>
    <m/>
    <m/>
    <s v="Ajuntament, ciutadania"/>
    <s v="Altres (especificar)"/>
    <s v="Transversal (comunicació i informació general o de fenòmens meteorològics)"/>
    <m/>
    <m/>
    <s v="Conscienciació envers el canvi climàtic, millora la qualitat de vida"/>
    <m/>
    <m/>
    <m/>
    <n v="2000"/>
    <n v="24000"/>
    <x v="9"/>
    <s v="Educació"/>
    <m/>
    <m/>
    <m/>
    <s v="Ajuntament (directa)"/>
    <s v="Altres"/>
    <x v="2"/>
  </r>
  <r>
    <s v="Collbató"/>
    <n v="1"/>
    <x v="3"/>
    <x v="2"/>
    <s v="Gestió sostenible del sotabosc "/>
    <s v="Understory sustainable management "/>
    <m/>
    <s v=" Àrea d'Acció Territorial i Àrea de Medi Ambient"/>
    <n v="2005"/>
    <n v="2030"/>
    <s v="En curs"/>
    <m/>
    <m/>
    <s v="Associació de Propietaris Forestals, Parc Rural de Montserrat"/>
    <s v="Incendis forestals"/>
    <s v="Major risc d'incendi"/>
    <m/>
    <m/>
    <m/>
    <m/>
    <m/>
    <n v="0"/>
    <n v="0"/>
    <s v="NQ"/>
    <x v="0"/>
    <s v="Medi natural"/>
    <m/>
    <m/>
    <s v="Pla de Prevenció Municipal d'Incendis Forestals (PPI), Pla de Prevenció d'incendis forestals en urbanitzacions (PPU)"/>
    <s v="Altres (sector privat o varis)"/>
    <s v="Agricultura i sector forestal"/>
    <x v="2"/>
  </r>
  <r>
    <s v="Collbató"/>
    <n v="2"/>
    <x v="1"/>
    <x v="2"/>
    <s v="Manteniment de les franges perimetrals de protecció contra incendis a través de la pastura"/>
    <s v="Fire protection areas management through silvopastoral systems"/>
    <m/>
    <s v="Àrea de Medi Ambient"/>
    <n v="2005"/>
    <n v="2030"/>
    <s v="En curs"/>
    <m/>
    <m/>
    <s v="Ramaders associats als treballs del LIFE"/>
    <s v="Incendis forestals"/>
    <s v="Major risc d'incendi"/>
    <m/>
    <m/>
    <m/>
    <m/>
    <m/>
    <n v="0"/>
    <n v="7500"/>
    <n v="187500"/>
    <x v="0"/>
    <s v="Medi natural"/>
    <m/>
    <m/>
    <s v="Pla de Prevenció Municipal d'Incendis Forestals (PPI), Pla de Prevenció d'incendis forestals en urbanitzacions (PPU)"/>
    <s v="Ajuntament (indirecte)"/>
    <s v="Agricultura i sector forestal"/>
    <x v="2"/>
  </r>
  <r>
    <s v="Collbató"/>
    <n v="3"/>
    <x v="3"/>
    <x v="2"/>
    <s v="Millora del manteniment de camins"/>
    <s v="Path management improvement "/>
    <m/>
    <s v="Àrea de Medi Ambient"/>
    <n v="2005"/>
    <n v="2030"/>
    <s v="En curs"/>
    <m/>
    <m/>
    <s v="ADF, Diputació de Barcelona"/>
    <s v="Incendis forestals"/>
    <s v="Major risc d'incendi"/>
    <m/>
    <m/>
    <m/>
    <m/>
    <m/>
    <m/>
    <n v="7105"/>
    <n v="177625"/>
    <x v="0"/>
    <s v="Medi natural"/>
    <m/>
    <m/>
    <s v="Pla de Prevenció Municipal d'Incendis Forestals (PPI)"/>
    <s v="Altres (sector privat o varis)"/>
    <s v="Agricultura i sector forestal"/>
    <x v="2"/>
  </r>
  <r>
    <s v="Collbató"/>
    <n v="4"/>
    <x v="3"/>
    <x v="2"/>
    <s v="Instal•lació de dipòsits d'aigua a la Serra dels Gatells i del Casalot"/>
    <s v="Water tanks installation in Serra dels Gatells and Casalot"/>
    <m/>
    <s v="Àrea de Medi Ambient"/>
    <n v="2016"/>
    <n v="2018"/>
    <s v="En curs"/>
    <m/>
    <m/>
    <s v="ADF, Diputació de Barcelona"/>
    <s v="Incendis forestals"/>
    <s v="Major risc d'incendi"/>
    <m/>
    <m/>
    <m/>
    <m/>
    <m/>
    <m/>
    <m/>
    <s v="NQ"/>
    <x v="2"/>
    <s v="Medi natural"/>
    <m/>
    <m/>
    <s v="Pla de Prevenció Municipal d'Incendis Forestals (PPI)"/>
    <s v="Altres (sector privat o varis)"/>
    <s v="Agricultura i sector forestal"/>
    <x v="2"/>
  </r>
  <r>
    <s v="Collbató"/>
    <n v="5"/>
    <x v="2"/>
    <x v="2"/>
    <s v="Gestió silvopastoral integrada en el marc del projecte LIFE Montserrat"/>
    <s v="Silvopastoral integrated management within LIFE Montserrat project framework"/>
    <m/>
    <s v="Àrea de Medi Ambient"/>
    <n v="2014"/>
    <n v="2030"/>
    <s v="En curs"/>
    <m/>
    <s v="X"/>
    <s v="Associació de Propietaris Forestals, Ramaders associats als treballs del LIFE, Diputació de Barcelona"/>
    <s v="Incendis forestals"/>
    <s v="Major risc d'incendi"/>
    <m/>
    <m/>
    <m/>
    <m/>
    <m/>
    <m/>
    <m/>
    <s v="NQ"/>
    <x v="0"/>
    <s v="Medi natural"/>
    <m/>
    <m/>
    <m/>
    <s v="Altres (Administració pública)"/>
    <s v="Agricultura i sector forestal"/>
    <x v="2"/>
  </r>
  <r>
    <s v="Collbató"/>
    <n v="6"/>
    <x v="0"/>
    <x v="5"/>
    <s v="Execució de les actuacions previstes en el Pla Director del Clavegueram"/>
    <s v="Actions planned in the Sewage system Master Plan execution "/>
    <m/>
    <s v="Àrea de Medi Ambient, Enginyer municipal"/>
    <n v="2015"/>
    <n v="2030"/>
    <s v="En curs"/>
    <m/>
    <s v="X"/>
    <m/>
    <s v="Inundacions"/>
    <s v="Augment del risc d'inundacions"/>
    <s v="Major intensitat de les tempestes"/>
    <m/>
    <m/>
    <m/>
    <m/>
    <m/>
    <m/>
    <s v="NQ"/>
    <x v="1"/>
    <s v="Aigua"/>
    <m/>
    <m/>
    <s v="Pla Director del Clavegueram"/>
    <s v="Ajuntament (directa)"/>
    <s v="Aigua"/>
    <x v="2"/>
  </r>
  <r>
    <s v="Collbató"/>
    <n v="7"/>
    <x v="2"/>
    <x v="1"/>
    <s v="Manteniment i restauració de la vegetació de ribera de la riera de Can Dalmases i del riu Llobregat"/>
    <s v="Riverside forest in Can Dalmases wash and in Llobregat river management and restoration"/>
    <m/>
    <s v="Àrea de Medi Ambient"/>
    <n v="2020"/>
    <n v="2025"/>
    <s v="No iniciada"/>
    <m/>
    <m/>
    <s v="Agència Catalana de l'Aigua"/>
    <s v="Inundacions"/>
    <s v="Augment del risc d'inundacions"/>
    <s v="Augment del risc de riuades"/>
    <m/>
    <m/>
    <m/>
    <m/>
    <m/>
    <m/>
    <n v="0"/>
    <x v="2"/>
    <s v="Medi natural"/>
    <m/>
    <m/>
    <m/>
    <s v="Altres (Administració pública)"/>
    <s v="Protecció civili i emergències"/>
    <x v="2"/>
  </r>
  <r>
    <s v="Collbató"/>
    <n v="8"/>
    <x v="0"/>
    <x v="2"/>
    <s v="Impuls per a la creació i gestió del Parc Rural del Montserrat"/>
    <s v="Boost to the creation and management of Parc Rural del Montserrat"/>
    <m/>
    <s v="Àrea de Medi Ambient"/>
    <n v="2015"/>
    <n v="2030"/>
    <s v="Completada"/>
    <m/>
    <s v="X"/>
    <s v="Ajuntaments dins del Parc Rural, pagesos, ramaders, propietaris forestals, Patronat de la Muntanya de Montserrat, Diputació de Barcelona, entre d'altres"/>
    <s v="Incendis forestals"/>
    <s v="Major risc d'incendi"/>
    <s v="Canvis en les zones cultivables"/>
    <s v="Pèrdua atractiu turístic "/>
    <m/>
    <m/>
    <m/>
    <m/>
    <m/>
    <s v="NQ"/>
    <x v="0"/>
    <s v="Medi natural"/>
    <m/>
    <m/>
    <m/>
    <s v="Ajuntament (directa)"/>
    <s v="Agricultura i sector forestal"/>
    <x v="2"/>
  </r>
  <r>
    <s v="Collbató"/>
    <n v="9"/>
    <x v="2"/>
    <x v="1"/>
    <s v="Protecció dels despreniments greus associats als cursos fluvials"/>
    <s v="Protection measures related to fluvial landslides"/>
    <m/>
    <s v="Àrea d'Urbanisme"/>
    <n v="2019"/>
    <n v="2022"/>
    <s v="En curs"/>
    <m/>
    <m/>
    <s v="Agència Catalana de l'Aigua, propietaris privats"/>
    <s v="Esllavissades"/>
    <s v="Augment del risc d'inundacions"/>
    <s v="Augment del risc de riuades"/>
    <s v="Major intensitat de les tempestes"/>
    <m/>
    <m/>
    <m/>
    <m/>
    <m/>
    <n v="0"/>
    <x v="1"/>
    <s v="Medi natural"/>
    <m/>
    <m/>
    <m/>
    <m/>
    <m/>
    <x v="2"/>
  </r>
  <r>
    <s v="Collbató"/>
    <n v="10"/>
    <x v="2"/>
    <x v="1"/>
    <s v="Protecció envers els despreniments i esllavissades "/>
    <s v="Protection measures related to material falls and slides"/>
    <m/>
    <s v="Enginyer municipal"/>
    <n v="2018"/>
    <n v="2020"/>
    <s v="En curs"/>
    <m/>
    <m/>
    <s v="Patronat de la Muntanya de Montserrat"/>
    <s v="Esllavissades"/>
    <s v="Major intensitat de les tempestes"/>
    <m/>
    <m/>
    <m/>
    <m/>
    <m/>
    <m/>
    <m/>
    <n v="0"/>
    <x v="1"/>
    <s v="Medi natural"/>
    <m/>
    <m/>
    <m/>
    <s v="Altres (Administració pública)"/>
    <s v="Protecció civili i emergències"/>
    <x v="2"/>
  </r>
  <r>
    <s v="Collbató"/>
    <n v="11"/>
    <x v="0"/>
    <x v="8"/>
    <s v="Recuperació de camins i patrimoni associat a l'activitat agrícola històrica"/>
    <s v="Paths and ancient agricultural heritage recovering"/>
    <m/>
    <s v="Àrea de Medi Ambient i Àrea de Turisme"/>
    <n v="2017"/>
    <n v="2020"/>
    <s v="En curs"/>
    <m/>
    <m/>
    <s v="Parc Natural de Montserrat i Parc Rural del Montserrat"/>
    <s v="Incendis forestals"/>
    <s v="Pèrdua atractiu turístic "/>
    <m/>
    <m/>
    <m/>
    <m/>
    <m/>
    <m/>
    <m/>
    <s v="NQ"/>
    <x v="1"/>
    <s v="Medi natural"/>
    <m/>
    <m/>
    <m/>
    <s v="Ajuntament (directa)"/>
    <s v="Turisme"/>
    <x v="2"/>
  </r>
  <r>
    <s v="Collbató"/>
    <n v="12"/>
    <x v="2"/>
    <x v="8"/>
    <s v="Execució de les Vies Blaves"/>
    <s v="Vies Blaves implementation"/>
    <m/>
    <s v="Àrea de Medi Ambient i Àrea de Turisme"/>
    <n v="2016"/>
    <n v="2020"/>
    <s v="En curs"/>
    <m/>
    <m/>
    <s v="Diputació de Barcelona, Consell Comarcal del Baix Llobregat i Generalitat de Catalunya"/>
    <s v="Inundacions"/>
    <s v="Pèrdua atractiu turístic "/>
    <m/>
    <m/>
    <m/>
    <m/>
    <m/>
    <m/>
    <m/>
    <n v="0"/>
    <x v="0"/>
    <s v="Medi natural"/>
    <m/>
    <m/>
    <m/>
    <s v="Altres (Administració pública)"/>
    <s v="Turisme"/>
    <x v="2"/>
  </r>
  <r>
    <s v="Collbató"/>
    <n v="13"/>
    <x v="0"/>
    <x v="2"/>
    <s v="Seguiment de l'afectació produïda per la processionària del pi"/>
    <s v="Monitoring of the effects produced by the pine processionary (Thaumetopoea pityocampa)"/>
    <m/>
    <s v="Àrea de Medi Ambient"/>
    <n v="2012"/>
    <n v="2030"/>
    <s v="En curs"/>
    <m/>
    <m/>
    <s v="Associació de Propietaris Forestals de l'Entorn de Montserrat, Parc Natural de Montserrat, Generalitat de Catalunya"/>
    <s v="Inundacions"/>
    <s v="Vulnerabilitat de les espècies forestals a malalties i plagues"/>
    <m/>
    <m/>
    <m/>
    <m/>
    <m/>
    <m/>
    <m/>
    <s v="NQ"/>
    <x v="0"/>
    <s v="Medi natural"/>
    <m/>
    <m/>
    <m/>
    <s v="Ajuntament (directa)"/>
    <s v="Agricultura i sector forestal"/>
    <x v="2"/>
  </r>
  <r>
    <s v="Collbató"/>
    <n v="14"/>
    <x v="0"/>
    <x v="5"/>
    <s v="Detecció i reducció de fuites en la xarxa d'abastament d'aigua"/>
    <s v="Water leakages detection and reduction in the water supply network"/>
    <m/>
    <s v="Enginyer municipal"/>
    <n v="2016"/>
    <n v="2025"/>
    <s v="En curs"/>
    <s v="X"/>
    <m/>
    <s v="Aigües de Collbató, Aigües de Vilafranca i Agència Catalana de l'Aigua"/>
    <s v="Sequeres"/>
    <s v="Augment de les sequeres (durada, freqüència i intensitat)"/>
    <m/>
    <m/>
    <m/>
    <m/>
    <m/>
    <n v="1500000"/>
    <n v="150000"/>
    <n v="2850000"/>
    <x v="1"/>
    <s v="Aigua"/>
    <m/>
    <m/>
    <m/>
    <s v="Ajuntament (directa)"/>
    <s v="Aigua"/>
    <x v="2"/>
  </r>
  <r>
    <s v="Collbató"/>
    <n v="15"/>
    <x v="0"/>
    <x v="5"/>
    <s v="Promoció dels dipòsits pluvials particulars al municipi"/>
    <s v="Rainwater tanks fostering within the municipality"/>
    <m/>
    <s v="Àrea d'Urbanisme, Enginyer Municipal"/>
    <n v="2006"/>
    <n v="2030"/>
    <s v="Completada"/>
    <m/>
    <m/>
    <m/>
    <s v="Sequeres"/>
    <s v="Augment de les sequeres (durada, freqüència i intensitat)"/>
    <m/>
    <m/>
    <m/>
    <m/>
    <m/>
    <m/>
    <m/>
    <s v="NQ"/>
    <x v="0"/>
    <s v="Aigua"/>
    <m/>
    <m/>
    <s v="Ordenança municipal per a l'estalvi d'aigua"/>
    <s v="Ajuntament (directa)"/>
    <s v="Aigua"/>
    <x v="2"/>
  </r>
  <r>
    <s v="Collbató"/>
    <n v="16"/>
    <x v="0"/>
    <x v="5"/>
    <s v="Incorporació de nous trams a les taxes de consum d'aigua"/>
    <s v="New tax sections incorporation according to water usage"/>
    <m/>
    <s v="Àrea de Medi Ambient i Enginyer Municipal"/>
    <n v="2017"/>
    <n v="2018"/>
    <s v="Completada"/>
    <s v="X"/>
    <s v="X"/>
    <m/>
    <s v="Sequeres"/>
    <s v="Augment de les sequeres (durada, freqüència i intensitat)"/>
    <m/>
    <m/>
    <m/>
    <m/>
    <m/>
    <n v="0"/>
    <n v="0"/>
    <n v="0"/>
    <x v="0"/>
    <s v="Aigua"/>
    <m/>
    <m/>
    <s v="Ordenança núm. 29 – Taxa pel subministrament d’aigua de_x000a_Collbató"/>
    <s v="Ajuntament (directa)"/>
    <s v="Aigua"/>
    <x v="2"/>
  </r>
  <r>
    <s v="Collbató"/>
    <n v="17"/>
    <x v="0"/>
    <x v="5"/>
    <s v="Promoció de l'estalvi d'aigua en el sector domèstic a través de campanyes ciutadanes"/>
    <s v="Water saving fostering in the domestic sector through citizen campaigns"/>
    <m/>
    <m/>
    <n v="2015"/>
    <n v="2030"/>
    <s v="En curs"/>
    <s v="X"/>
    <m/>
    <s v="Diputació de Barcelona, Agència Catalana de l'Aigua"/>
    <s v="Sequeres"/>
    <s v="Augment de les sequeres (durada, freqüència i intensitat)"/>
    <m/>
    <m/>
    <m/>
    <m/>
    <m/>
    <m/>
    <m/>
    <s v="NQ"/>
    <x v="0"/>
    <s v="Aigua"/>
    <m/>
    <m/>
    <m/>
    <s v="Ajuntament (directa)"/>
    <s v="Aigua"/>
    <x v="2"/>
  </r>
  <r>
    <s v="Collbató"/>
    <n v="18"/>
    <x v="0"/>
    <x v="5"/>
    <s v="Priorització d'espècies autòctones i de baixes demandes hídriques en els espais verds municipals"/>
    <s v="Native and low water requirement vegetation in green spaces managed by the Town Council"/>
    <m/>
    <s v="Àrea de Medi Ambient"/>
    <n v="2015"/>
    <n v="2030"/>
    <s v="Completada"/>
    <s v="X"/>
    <m/>
    <m/>
    <s v="Sequeres"/>
    <s v="Augment de les sequeres (durada, freqüència i intensitat)"/>
    <s v="Major vulnerabilitat del verd urbà"/>
    <m/>
    <m/>
    <m/>
    <m/>
    <m/>
    <m/>
    <n v="0"/>
    <x v="0"/>
    <s v="Aigua"/>
    <s v="Verd urbà"/>
    <m/>
    <s v="Ordenança municipal per a l'estalvi d'aigua"/>
    <s v="Ajuntament (directa)"/>
    <s v="Aigua"/>
    <x v="2"/>
  </r>
  <r>
    <s v="Collbató"/>
    <n v="19"/>
    <x v="0"/>
    <x v="9"/>
    <s v="Protocol d'actuació davant l'ocurrència d'onades de calor"/>
    <s v="Action protocol drafting to face heatwaves"/>
    <m/>
    <s v="Àrea de Benestar Social i Gent Gran"/>
    <n v="2018"/>
    <n v="2019"/>
    <s v="No iniciada"/>
    <s v="X"/>
    <m/>
    <s v="Diputació de Barcelona"/>
    <s v="Calor extrema"/>
    <s v="Augment de la mortalitat/morbilitat associada a la calor"/>
    <m/>
    <m/>
    <m/>
    <m/>
    <m/>
    <m/>
    <m/>
    <s v="NQ"/>
    <x v="0"/>
    <s v="Altres"/>
    <m/>
    <m/>
    <m/>
    <s v="Ajuntament (directa)"/>
    <s v="Salut"/>
    <x v="2"/>
  </r>
  <r>
    <s v="Copons"/>
    <n v="1"/>
    <x v="0"/>
    <x v="0"/>
    <s v="Incloure al POUM la definició d'àrees urbanitzables atenent als impactes futurs esperats amb el canvi climàtic per tal de minimitzar-los (inundacions, rierades, ...)."/>
    <s v="Include in the POUM the definition of urbanizable areas based on the expected future impacts according to climate change in order to minimize them (floods, flash floods,...)"/>
    <s v="Aprofitant l'actual redacció del POUM del municipi, incloure una definició actualitzada de Zona Urbanitzable que tingui present els impactes futurs previstos a causa del Canvi Climàtic (augment de la intensitat de les tampoestes, augment de les rierades i de les inundacions, sequeres,...) "/>
    <s v="Alcaldia i Regidoria d'Urbanisme"/>
    <n v="2017"/>
    <n v="2019"/>
    <s v="En curs"/>
    <m/>
    <s v="X"/>
    <m/>
    <s v="Inundacions"/>
    <s v="Augment del risc d'inundacions"/>
    <s v="Augment del risc de riuades"/>
    <s v="Major intensitat de les tempestes"/>
    <m/>
    <m/>
    <m/>
    <n v="0"/>
    <m/>
    <n v="0"/>
    <x v="0"/>
    <s v="Avanç del POUM"/>
    <m/>
    <m/>
    <m/>
    <s v="Ajuntament (directa)"/>
    <s v="Planificació urbanística"/>
    <x v="0"/>
  </r>
  <r>
    <s v="Copons"/>
    <n v="2"/>
    <x v="0"/>
    <x v="1"/>
    <s v="Redactar el DUPROCIM (document únic de Protecció Civil Municipal) per actualitzar els plans emergència"/>
    <s v="_x000a_Write the DUPROCIM (unique document of Municipal Civil Protection) in order to update the emergency plans"/>
    <s v="Actualitzar els plans multirisc i incloent l'actualització de la part d'incendis (anterior Pla Infocat), pla obligat pel municipi. Darrera homologació Infocat el 14/09/2005."/>
    <s v="Alcaldia"/>
    <n v="2019"/>
    <n v="2021"/>
    <s v="No iniciada"/>
    <m/>
    <s v="X"/>
    <s v="ADF, Protecció Civil, ACA, Dept. de Salut (Generalitat)"/>
    <s v="Incendis forestals"/>
    <s v="Major risc d'incendi"/>
    <s v="Augment del risc d'inundacions"/>
    <s v="Augment de la mortalitat/morbilitat associada a la calor"/>
    <s v="La nova redacció pot donar una visió global de l’adaptació als riscos del canvi climàtic."/>
    <m/>
    <m/>
    <n v="3000"/>
    <n v="0"/>
    <n v="3000"/>
    <x v="0"/>
    <s v="DUPROCIM"/>
    <m/>
    <m/>
    <s v="DUPROCIM"/>
    <s v="Ajuntament (directa)"/>
    <s v="Protecció civili i emergències"/>
    <x v="0"/>
  </r>
  <r>
    <s v="Copons"/>
    <n v="3"/>
    <x v="0"/>
    <x v="1"/>
    <s v="Establir avisos directes a la població sensible a temperatures extremes (fred i calor)."/>
    <s v="_x000a_Establish direct warnings to the population sensitive to extreme temperatures (cold and heat)."/>
    <s v="Obtenir anualment el llistat de les persones vulnerables del muncipi i un contacte per tal d'avisar-les directament davant dels avisos d'onades o períodes de calor o fred extrem. Identificar un responsable d'obtenir el llistat i de contactar amb les persones."/>
    <s v="Alcaldia i Regidoria d'Atenció a les Persones"/>
    <n v="2019"/>
    <n v="2030"/>
    <s v="No iniciada"/>
    <m/>
    <s v="X"/>
    <s v="Protecció Civil"/>
    <s v="Calor extrema"/>
    <s v="Transversal (comunicació i informació general o de fenòmens meteorològics)"/>
    <s v="Augment de la mortalitat/morbilitat associada a la calor"/>
    <m/>
    <m/>
    <m/>
    <m/>
    <n v="0"/>
    <n v="0"/>
    <n v="0"/>
    <x v="0"/>
    <s v="DUPROCIM"/>
    <m/>
    <m/>
    <s v="DUPROCIM"/>
    <s v="Ajuntament (directa)"/>
    <s v="Protecció civili i emergències"/>
    <x v="0"/>
  </r>
  <r>
    <s v="Copons"/>
    <n v="4"/>
    <x v="0"/>
    <x v="2"/>
    <s v="Impulsar Instruments d'Ordenació Forestal (IOF ) i actuacions a les finques forestals (prioritat zones PEGs)"/>
    <s v="Promote Forest Management Instruments (IOF) and actions in forest plantations (with priority in SMP areas)"/>
    <s v="Impulsar estudi d'identificació i caracterització dels Punts Estratègics de Gestió (PEGs). Els PEG són punts que per la seva estructura forestal, situació estratègica i facilitat de gestió futura, siguin apropiats per canviar el comportament de l’incendi forestal i evitar que assoleixi grans dimensions fins a transformar-se en un GIF. Així mateix, s’impularà l’entrada dels propietaris forestals del municipi a l’Associació de Propietaris Forestal Serra de Rubió i/o que elaborin Instruments d’Ordenació Forestal (IOF) a les seves finques (per aquells propietaris que encara no en formin part)."/>
    <s v="Alcaldia, Regidoria de Territori i Medi ambient "/>
    <n v="2020"/>
    <n v="2030"/>
    <s v="No iniciada"/>
    <s v="X"/>
    <s v="X"/>
    <s v="ADF, Associació Propietaris Forestals Serra de Rubió, diputació de Barcelona"/>
    <s v="Incendis forestals"/>
    <s v="Major risc d'incendi"/>
    <s v="Vulnerabilitat de les espècies forestals a malalties i plagues"/>
    <m/>
    <s v="Els propietaris forestals podran tenir accés a una gestió forestal conjunta del territori i al suport dels tècnics de les Associacions de Propietaris"/>
    <m/>
    <m/>
    <n v="3000"/>
    <n v="0"/>
    <n v="3000"/>
    <x v="0"/>
    <m/>
    <m/>
    <m/>
    <m/>
    <s v="Ajuntament (directa)"/>
    <s v="Agricultura i sector forestal"/>
    <x v="0"/>
  </r>
  <r>
    <s v="Copons"/>
    <n v="5"/>
    <x v="1"/>
    <x v="2"/>
    <s v="Bones pràctiques agràries en relació amb els nitrats."/>
    <s v="Good agricultural practices in relation to nitrates."/>
    <s v="Promoure la sensibilització dels col·lectius d'agricultors i ramaders del municipi sobre la problemàtica de la contaminació de l'aigua per nitrats."/>
    <s v="Alcaldia, Regidoria de Territori i Medi ambient "/>
    <n v="2019"/>
    <n v="2030"/>
    <s v="No iniciada"/>
    <m/>
    <s v="X"/>
    <s v="Agricultors, Ramaders, DARPA, usuaris dels Horts"/>
    <s v="Altres (Contaminació de l'aigua per nitrats)"/>
    <s v="Canvis en les zones cultivables"/>
    <m/>
    <m/>
    <m/>
    <m/>
    <m/>
    <n v="0"/>
    <n v="100"/>
    <n v="1100"/>
    <x v="0"/>
    <m/>
    <m/>
    <m/>
    <m/>
    <s v="Ajuntament (indirecte)"/>
    <s v="Agricultura i sector forestal"/>
    <x v="0"/>
  </r>
  <r>
    <s v="Copons"/>
    <n v="6"/>
    <x v="2"/>
    <x v="1"/>
    <s v="Garantir l'accés a zones rurals i nuclis disseminats en casos d'incidències meteorològiques i incendis mitjançant manteniment de la xarxa de camins inventariats del TM "/>
    <s v="Guarantee access to rural areas and disseminated houses in cases of weather events and fires."/>
    <s v="Es durà a terme un manteniment i millora continuats dels camins i pistes forestals del terme municipal de Copons, alguns dels quals donen accés a zones rurals i nuclis disseminats per tal que s'asseguri l'accés dels equips d'emergència en casos d'incidències meteorològiques i/o incendis._x000a_Es disposa d’una xarxa de 47,37 km repartits en 31 camins inventariats. Més de la meitat es troben en general en bon estat de conservació, encara que molts d’ells presenten certes irregularitats degut a fenòmens com afloraments de roca, xaragall, fragments de roca, fortes pendents, etc. Tot i així el pas per ells amb vehicle tipus turisme no presenta dificultats. La majoria d’aquests camins són d’ús diari per accedir a cases disseminades, camps o nuclis de població. _x000a_Mapa de camins inventariats:"/>
    <s v="Alcaldia, Regidoria de Territori i Medi ambient "/>
    <n v="2019"/>
    <n v="2030"/>
    <s v="No iniciada"/>
    <m/>
    <s v="X"/>
    <s v="ADF, Associació Propietaris Forestals Serra de Rubió, Diputació de Barcelona"/>
    <s v="Incendis forestals"/>
    <s v="Major risc d'incendi"/>
    <s v="Augment del risc d'inundacions"/>
    <s v="Augment del risc de riuades"/>
    <m/>
    <m/>
    <m/>
    <n v="0"/>
    <n v="20000"/>
    <n v="220000"/>
    <x v="1"/>
    <s v="Catàleg de Camins de Copons"/>
    <m/>
    <m/>
    <s v="Catàleg de Camins de Copons"/>
    <s v="Altres (Administració pública)"/>
    <s v="Protecció civili i emergències"/>
    <x v="0"/>
  </r>
  <r>
    <s v="Copons"/>
    <n v="7"/>
    <x v="3"/>
    <x v="5"/>
    <s v="Actualitzar i dur a terme les actuacions previstes pel Pla Director d'Aigua (última revisió: Setembre 2009) i cercar una segona font de proveïment d'aigua de bona qualitat."/>
    <s v="Update and carry out the actions planned by the Water Master Plan (last revision: September 2009)  and look for a second source of good quality water supply."/>
    <s v="Taula RESUM ACCIONS PLA DIRECTOR DE L'AIGUA DE COPONS                                                                                                                                                                                                                                                                                                                                                                                                                                                                                                      Per altra banda s'haurà de fer una cerca d'una segona font d'aigua de bona qualitat ja que la que es compra en alta (Dipòsit de la Clau, TM Prats de Rei) està carregada de nitrats i no és apta pel cosnum humà."/>
    <s v="Alcaldia"/>
    <n v="2009"/>
    <n v="2030"/>
    <s v="En curs"/>
    <s v="X"/>
    <s v="X"/>
    <s v="Aigua de Rigat, SA"/>
    <s v="Sequeres"/>
    <s v="Augment de les sequeres (durada, freqüència i intensitat)"/>
    <s v="Augment del risc d'inundacions"/>
    <m/>
    <s v="Garantia d'abastament, reducció de les despeses associades a la gestió i millora de la prevenció, reducció del consum energètic per part de l'ajuntament (millora de l'eficiencia de la xarxa)"/>
    <m/>
    <m/>
    <n v="561260.42000000004"/>
    <n v="0"/>
    <n v="561260.42000000004"/>
    <x v="1"/>
    <s v="Pla Director de l'Aigua"/>
    <m/>
    <m/>
    <s v="Pla director de l'Aigua de Copons"/>
    <s v="Altres (sector privat o varis)"/>
    <s v="Aigua"/>
    <x v="0"/>
  </r>
  <r>
    <s v="Copons"/>
    <n v="8"/>
    <x v="0"/>
    <x v="9"/>
    <s v="Instal·lar proteccions solars a la Zona Esportiva de Copons (arbrat o tendals)"/>
    <s v="Install solar protections in the Copons Sports Zone (trees or awnings)"/>
    <s v="Instal·lació de proteccions solars fixes o provisionals als principals punts de trànsit peatonal. L'acció pretén protegir a les persones més vulnerables dels dies calorosos i onades de calor. Inicialment es proposa a la zona de la Pista Esportiva, però es pot ampliar o modificar segons els trajectes més freqüentats per les persones. Poden ser tendals que només es posin en l'època estival o increment de l'arbrat."/>
    <s v="Alcaldia"/>
    <n v="2022"/>
    <n v="2030"/>
    <s v="No iniciada"/>
    <m/>
    <m/>
    <m/>
    <s v="Calor extrema"/>
    <s v="Augment de la mortalitat/morbilitat associada a la calor"/>
    <m/>
    <m/>
    <m/>
    <m/>
    <m/>
    <n v="1500"/>
    <n v="0"/>
    <n v="1500"/>
    <x v="0"/>
    <m/>
    <m/>
    <m/>
    <m/>
    <s v="Ajuntament (directa)"/>
    <s v="Salut"/>
    <x v="0"/>
  </r>
  <r>
    <s v="Copons"/>
    <n v="9"/>
    <x v="0"/>
    <x v="3"/>
    <s v="Redacció d'un Pla de Preservació de Biodiversitat de Copons"/>
    <s v="Drafting of a Plan for the Copons Biodiversity Preservation "/>
    <s v="És important treballar per un municipi on el patrimoni verd estigui connectat i estableixi alhora una continuïtat amb el territori natural de la rodalia. Volem que la natura al municipi configuri no pas un mapa d’espais aïllats, sinó una autèntica xarxa verda i autòctona en consonància amb l'entorn natural que l'envolta. L’hem de considerar una infraestructura ecològica, en el sentit que és una part constituent del municipi que fa un servei no tan sols ambiental sinó també social. Hem de ser conscients que quan treballem en el verd urbà, influïm més enllà dels límits estrictes del municipi. Aquest Pla representa un esforç que abasta des del consum d'aigua o la qualitat de l’aire fins a la protecció d’espècies específiques a més de temes directament relacionats amb la qualitat de vida com el control del soroll o la tinença d’animals de companyia. La xarxa d’espais amb vegetació natural, agrícola o enjardinada, pública o privada, ofereix uns serveis ecològics, ambientals, socials i fins i tot econòmics. Algunes agressions a aquest verd urbà provenen de les nostres males pràctiques: tractar malament els espais verds és perniciós, però també ho és introduir-hi espècies exòtiques. El Pla de preservació d'Espècies Arbòries ha de ser un instrument estratègic que planifiqui a llarg termini les actuacions necessàries per aconseguir una infraestructura ecològica capaç d’oferir serveis ambientals i socials; de connectar el municipi amb el territori de l’entorn i, finalment, de fer-lo més resilient."/>
    <s v="Alcaldia i Regidoria Territori i Medi Ambient"/>
    <n v="2021"/>
    <n v="2026"/>
    <s v="No iniciada"/>
    <m/>
    <m/>
    <s v="Diputació de Barcelona, Fons Estatal per a l’Ocupació i la Sostenibilitat"/>
    <s v="Altres (vulnerabilitat de la biodiversitat)"/>
    <s v="Vulnerabilitat de les espècies forestals a malalties i plagues"/>
    <s v="Canvis en les espècies urbanes (p. Ex. Adaptació de les cotorres)"/>
    <m/>
    <m/>
    <m/>
    <m/>
    <n v="2500"/>
    <n v="0"/>
    <n v="2500"/>
    <x v="0"/>
    <m/>
    <m/>
    <m/>
    <m/>
    <s v="Ajuntament (directa)"/>
    <s v="Medi ambient i biodiversitat"/>
    <x v="0"/>
  </r>
  <r>
    <s v="Copons"/>
    <n v="10"/>
    <x v="0"/>
    <x v="5"/>
    <s v="Campanya adreçada a la població de sensibilització en criteris d'eficiència en l'enjardinament i el seu manteniment per a zones amb limintació de recursos hídrics."/>
    <s v="Sensitization campaign addressed to the population about efficiency criteria of their gardening and its maintenance for areas with scarcity of water resources."/>
    <s v="Promoure, mitjançant material imprès, l'eficiència en l'enjardinament particular per tal de sensibilitzar a la població sobre el cultiu o plantació d'espècies resistents a la sequera, amb poca demanda hídrica i a ser possible Incorporar criteris afavorint l'enjardinament amb espècies vegetals autòctones i resistents a la sequera i temperatures extremes (per fred i/o calor)."/>
    <s v="Alcaldia"/>
    <n v="2020"/>
    <n v="2030"/>
    <s v="No iniciada"/>
    <s v="X"/>
    <m/>
    <s v="Consell Comarcal de l'Anoia, Diputació de Barcelona"/>
    <s v="Sequeres"/>
    <s v="Augment de les sequeres (durada, freqüència i intensitat)"/>
    <m/>
    <m/>
    <m/>
    <m/>
    <m/>
    <n v="0"/>
    <n v="50"/>
    <n v="500"/>
    <x v="0"/>
    <m/>
    <m/>
    <m/>
    <m/>
    <s v="Ajuntament (directa)"/>
    <s v="Aigua"/>
    <x v="0"/>
  </r>
  <r>
    <s v="Copons"/>
    <n v="11"/>
    <x v="1"/>
    <x v="3"/>
    <s v="Recerca de finques per implantar actuacions de Custòdia del Territori"/>
    <s v="_x000a_Search for properties to implement Territorial Custody actions"/>
    <s v="Acció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quot;entitat de custòdia del territori&quot; (organització sense ànim delucre pública o privada) aplica els pactes voluntaris acordats entre les parts recollides per escrit en un contracte de durada acordada (&quot;acord de custòdia&quot;). El propietari obté suport tècnic i en alguns casos recursos econòmics o humans per gestionar la finca. Com pot actuar el municipi com a promotor de la Custòdia del Territori?  - Integrar mecanismes de custòdia del territori en el planejament urbanístic i territorial. A nivell municipal poden preveure instruments de custòdia del territori els plans especials i els plansd’ordenació urbanística municipal. El plantejament urbanístic pot permetre entre d’altres coses:  - Delimitar zones d’interès natural o paisatgístic en sòl no urbanitzable.  - Preveure les cessions de sòl gratuïtes i obligatòries vinculades a l’execució de plans parcials en aquells sectors de l’àmbit d’actuació del pla que tinguin més interès natural o paisatgístic.    -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 Facilitar el contacte entre la propietat i les entitats de custòdia.  - Crear un fons local per a la custòdia del territori (disposar partides pressupostàries específiques per aquesta finalitat).  - el municipi com a propietari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
    <s v="Alcaldia i Regidories d'Urbanisme i de Territori i Medi Ambient "/>
    <n v="2012"/>
    <n v="2030"/>
    <s v="En curs"/>
    <m/>
    <m/>
    <s v="Generalitat de Catalunya (Xarxa de Custòdia i Territori), Associació Propietaris Forestals Serra de Rubió."/>
    <s v="Incendis forestals"/>
    <s v="Major risc d'incendi"/>
    <s v="Vulnerabilitat de les espècies forestals a malalties i plagues"/>
    <m/>
    <s v="Els propietaris forestals podran tenir accés a una gestió forestal conjunta del territori i al suport dels tècnics de les Associacions de Propietaris"/>
    <m/>
    <m/>
    <n v="5000"/>
    <n v="0"/>
    <n v="5000"/>
    <x v="0"/>
    <m/>
    <m/>
    <m/>
    <m/>
    <s v="Ajuntament (indirecte)"/>
    <s v="Medi ambient i biodiversitat"/>
    <x v="0"/>
  </r>
  <r>
    <s v="Copons"/>
    <n v="12"/>
    <x v="1"/>
    <x v="5"/>
    <s v="Promoure la creació d'una comunitat d'usuaris consumidors d'aigües per al reg de la zona dels Horts de Copons."/>
    <s v="_x000a_Promote the creation of a community of groundwater users  for the Copons vegetable gardens area."/>
    <s v="Promoció per a la creació de l'Associació per a la Conservació del Reg i Horts de Copons, amb la finalitat, entre d'altres, de:- Vetllar per la conservació de la zona dels Horts de Copons.    - Organitzar torns de rec als horts de Copons per tal d’aprofitar i racionalitzar el consum d’aigua.  Per aconseguir les seves finalitats, l’associació realitza les activitats següents:  - Gestió del subministrament d’aigua als Horts de Copons.    - Gestió dels projectes de conservació de reg, molins i basses de Copons.  "/>
    <s v="Alcaldia, Regidoria de Territori i Medi ambient "/>
    <n v="2012"/>
    <n v="2013"/>
    <s v="Completada"/>
    <s v="X"/>
    <m/>
    <s v="Associació per a la Conservació del Reg i Horts de Copons"/>
    <s v="Sequeres"/>
    <s v="Augment de les sequeres (durada, freqüència i intensitat)"/>
    <m/>
    <m/>
    <m/>
    <m/>
    <m/>
    <n v="0"/>
    <n v="0"/>
    <n v="0"/>
    <x v="0"/>
    <m/>
    <m/>
    <m/>
    <m/>
    <s v="Ajuntament (indirecte)"/>
    <s v="Aigua"/>
    <x v="0"/>
  </r>
  <r>
    <s v="Copons"/>
    <n v="13"/>
    <x v="1"/>
    <x v="2"/>
    <s v="Vetllar per què els agricultors utilitzin espècies resistents a la sequera."/>
    <s v="Ensure the use of drought-resistant species among farmers."/>
    <s v="Vetllar perquè els diferents subminstradors de llavors propers subministrin espècies resistents a la sequera. Elaborar sessions informatives pels agricultors."/>
    <s v="Alcaldia i Regidoria de Territori i Medi Ambient "/>
    <n v="2014"/>
    <n v="2030"/>
    <s v="En curs"/>
    <s v="X"/>
    <m/>
    <s v="Agricultors i subministradors de llavors, usuaris dels Horts, DARPA"/>
    <s v="Sequeres"/>
    <s v="Augment de les sequeres (durada, freqüència i intensitat)"/>
    <s v="Canvis en les zones cultivables"/>
    <m/>
    <m/>
    <m/>
    <m/>
    <n v="0"/>
    <n v="50"/>
    <n v="800"/>
    <x v="0"/>
    <m/>
    <m/>
    <m/>
    <m/>
    <s v="Ajuntament (indirecte)"/>
    <s v="Agricultura i sector forestal"/>
    <x v="0"/>
  </r>
  <r>
    <s v="Copons"/>
    <n v="14"/>
    <x v="3"/>
    <x v="5"/>
    <s v="Implementació de polítiques actives d'informació als abonats a la factura "/>
    <s v="Implementation of active information policies  into the invoice "/>
    <s v="S'implementaran polítiques actives d'informació als abonats a la factura (Aigua de Rigat, SA) comunicant / informant als usuaris d'aigua de xarxa sobre mesures d'estalvi de consum, estadístiques de consum i posicionament del propi abonat respecte la mitjana mitjançant un tríptic anual amb informació general i un trimestral amb l’estadística de consum dels diferents abonats. _x000a_S’afegiria a la factura. _x000a_El posicionament de cada abonat l’hauria de fer ell amb el seu consum i el gràfic_x000a_"/>
    <s v="Alcaldia"/>
    <n v="2018"/>
    <n v="2030"/>
    <s v="No iniciada"/>
    <s v="X"/>
    <m/>
    <s v="Aigua de Rigat, SA"/>
    <s v="Sequeres"/>
    <s v="Augment de les sequeres (durada, freqüència i intensitat)"/>
    <m/>
    <m/>
    <m/>
    <m/>
    <m/>
    <n v="0"/>
    <n v="150"/>
    <n v="1800"/>
    <x v="0"/>
    <m/>
    <m/>
    <m/>
    <m/>
    <s v="Altres (sector privat o varis)"/>
    <s v="Aigua"/>
    <x v="0"/>
  </r>
  <r>
    <s v="Copons"/>
    <n v="15"/>
    <x v="3"/>
    <x v="2"/>
    <s v="Gestió ramadera integrada en la gestió forestal i la prevenció d'incendis (zona històricament transhumant)"/>
    <s v="Implementation of herds to facilitate forest management and fire prevention (transhumant zone)"/>
    <s v="Arribar a un acord entre els Propietaris Forestals i Pastors i Productors Artesanals de la zona juntament amb els ADFs i Bombers per tal de crear sinèrgies per a la gestió forestal i la prevenció d'incendir forestals, però també per a la conservació i millora de la biodiversitat augmentant el valor i la producció d'aquestes zones. Es construiran corrals per a l'explotació ramadera de cabres o ovelles que hi pasturaran. Es treballarà a les àrees estratègiques per a la prevenció d’incendis que marcaran els Bombers. En aquestes zones s'hi faran treballs forestals o cremes controlades o obertures d’espais per trencar la continuïtat de la massa forestal vulnerable i amb alta densitat d’arbres per tal de crear una estructura de paisatge tradicional en mosaic agrosilvopastoral. "/>
    <s v="Alcaldia, Regidoria de Territori i Medi ambient "/>
    <n v="2021"/>
    <n v="2030"/>
    <s v="No iniciada"/>
    <s v="X"/>
    <m/>
    <s v="Diputació de Barcelona, Ramaders i l'Associació Propietaris Forestals Serra de Rubió"/>
    <s v="Incendis forestals"/>
    <s v="Major risc d'incendi"/>
    <m/>
    <m/>
    <s v="Augment de la producció forestal, noves zones de pastura i implantació ramadera"/>
    <m/>
    <m/>
    <n v="5000"/>
    <n v="500"/>
    <n v="9500"/>
    <x v="0"/>
    <m/>
    <m/>
    <m/>
    <m/>
    <s v="Altres (sector privat o varis)"/>
    <s v="Agricultura i sector forestal"/>
    <x v="0"/>
  </r>
  <r>
    <s v="Copons"/>
    <n v="16"/>
    <x v="0"/>
    <x v="5"/>
    <s v="Canvis en la tarificació de l'aigua per incentivar estalvi"/>
    <s v="Changes in water tariffs to promote water savings"/>
    <s v="Redactar ordenança fiscal i reguladora de l'aigua al municipi per tal d'incentivar l'estalvi d'aquest recurs "/>
    <s v="Alcaldia"/>
    <n v="2020"/>
    <n v="2021"/>
    <s v="No iniciada"/>
    <s v="X"/>
    <s v="X"/>
    <s v="Aigua de Rigat, SA"/>
    <s v="Sequeres"/>
    <s v="Augment de les sequeres (durada, freqüència i intensitat)"/>
    <m/>
    <m/>
    <s v="Reducció de costos en infraestructures associat a menor consum"/>
    <m/>
    <m/>
    <n v="1500"/>
    <n v="0"/>
    <n v="1500"/>
    <x v="0"/>
    <s v="Ordenança fiscal del servei d'abastament d'aigua"/>
    <m/>
    <m/>
    <m/>
    <s v="Ajuntament (directa)"/>
    <s v="Aigua"/>
    <x v="0"/>
  </r>
  <r>
    <s v="Copons"/>
    <n v="17"/>
    <x v="2"/>
    <x v="2"/>
    <s v="Control i prevenció de plagues (processionària...)"/>
    <s v="Plague control and prevention"/>
    <s v="Vetllar per que els diferents responsables duguin a terme un control exhaustiu i la prevenció adequada de les diferents plagues que poden afectar els recursos forestals del terme. D'aquesta manera s'assegura uns ecositemes més forts i resilients a possibles canvis en els règims hídrics o de temperatura."/>
    <s v="Alcaldia, Regidoria de Territori i Medi ambient "/>
    <n v="2016"/>
    <n v="2030"/>
    <s v="En curs"/>
    <m/>
    <m/>
    <s v="ADF, Associació Propietaris Forestals Serra de Rubió"/>
    <s v="Altres (Preservació de la biodiversitat)"/>
    <s v="Vulnerabilitat de les espècies forestals a malalties i plagues"/>
    <s v="Major risc d'incendi"/>
    <m/>
    <s v="Millora el turisme, augment de la biodiversitat, preservació de la riquesa forestal"/>
    <m/>
    <m/>
    <n v="0"/>
    <n v="0"/>
    <n v="0"/>
    <x v="0"/>
    <m/>
    <m/>
    <m/>
    <m/>
    <s v="Altres (Administració pública)"/>
    <s v="Agricultura i sector forestal"/>
    <x v="0"/>
  </r>
  <r>
    <s v="Copons"/>
    <n v="18"/>
    <x v="0"/>
    <x v="4"/>
    <s v="Foment de l'ús de biomassa forestal de proximitat per a usos tèrmics tant als equipaments municipals com als edificis residencials"/>
    <s v="Forest biomass for thermal uses in buildings"/>
    <s v="La compra d'estella, respon a l'estalvi en la compra del combustible i a la conseqüent reducció d'emissions de CO2 a l'atmosfera. El mercat de l'estella no ha variat durant els últims anys (entre 0,03 €/kwh i 0,028 €/kwh durant el període 2007-2013)  i no està sotmès a les decisions de les gras empreses en relació als combustibles fòssils (cost del kWh del gasoil ha augmentat un 130% durant la darrera dècada, el del gas natural un 86% i l'electricitat s'ha encarit un 87%), per tant es pot assegurar un preu molt més baix que el del gas propà (0,028 €/kwh en front dels 0,077 €/kwh i molt estable al llarg del temps. Pel que fa a les emissions de CO2, el balanç és gairebé zero i per tant s'eliminen aquelles emissions de C02 que s'emeten al utilitzar altres combustibles fòssils. A més, per fer rendible el consum de biomassa, obliga a no haver d'anar a buscar-la gaire lluny i per tant incentiva una gestió forestal sostenible de les zones properes on hi ha aquest tipus de consum de combustible, aportant així una acció doble de mitigació i d'adaptacióalhora, reduint el risc d'incendis forestals."/>
    <s v="Alcaldia, Regidoria de Territori i Medi ambient "/>
    <n v="2022"/>
    <n v="2030"/>
    <s v="No iniciada"/>
    <s v="X"/>
    <m/>
    <s v="ADF, Associació Propietaris Forestals Serra de Rubió"/>
    <s v="Calor extrema"/>
    <s v="Major risc d'incendi"/>
    <s v="Major intensitat de les tempestes"/>
    <m/>
    <s v="Autosuficiència, mitigació, reducció despeses corrents; foment economia local"/>
    <m/>
    <m/>
    <n v="0"/>
    <n v="0"/>
    <n v="0"/>
    <x v="0"/>
    <m/>
    <m/>
    <m/>
    <m/>
    <s v="Ajuntament (directa)"/>
    <s v="Energia"/>
    <x v="0"/>
  </r>
  <r>
    <s v="Copons"/>
    <n v="19"/>
    <x v="2"/>
    <x v="10"/>
    <s v="Pacificació del trànsit rodat a la zona del nucli urbà mitjançant la creació de pàrquings dissuassoris als dos extrems del municipi"/>
    <s v="Road traffic clearance in the area of the urban nucleus by creating dissuasive car parks at both ends of the municipality"/>
    <s v="Pacificació del transit roadat a la zona del nucli urbà mitjançant el planejament de dos aparacaments dissuassoris a cada extrem de poble per tal que els usuaris deixin allà els vehicles privats i es redueixin els cotxes circulants. Això permetrà planejar un passeig o zona pacificada amb arbrat (per ombra) i altres elements urbans (esbarjo)."/>
    <s v="Alcaldia, regidoria d'Urbanisme"/>
    <n v="2023"/>
    <n v="2024"/>
    <s v="No iniciada"/>
    <s v="X"/>
    <s v="X"/>
    <s v="Diputació de Barcelona (Dept. Vies Locals)"/>
    <s v="Altres (contaminació per GEH i acústica)"/>
    <s v="Augment de la mortalitat/morbilitat associada a la calor"/>
    <s v="Pèrdua atractiu turístic "/>
    <m/>
    <s v="Disposar de noves zones d'esbarjo i ombra "/>
    <m/>
    <m/>
    <n v="250000"/>
    <n v="0"/>
    <n v="250000"/>
    <x v="1"/>
    <m/>
    <m/>
    <m/>
    <m/>
    <s v="Altres (Administració pública)"/>
    <s v="Transport"/>
    <x v="0"/>
  </r>
  <r>
    <s v="Copons"/>
    <n v="20"/>
    <x v="0"/>
    <x v="11"/>
    <s v="Bonificació de la taxa d'escombraries. Pagament per quantitat de producció i qualitat de separació."/>
    <s v="Bonus of the garbage rate. Payment for productions quantity and separation quality."/>
    <s v="Un cop iniciada la recollida porta a porta de totes les fraccions al municipi (maig 2018) es podrà dur a terme un estudi de la producctió i el grau de separació de forma personalitzada.  Amb aquesta informació es podrà implementar una taxa d'escombraries més justa per a aquells usuaris que millor separen i menys produeixen, bonificant-los part de la taxa i gravant a aqueslls que no compleixen o tenen mancances."/>
    <s v="Alcaldia, Regidoria d'Hisenda"/>
    <n v="2020"/>
    <n v="2030"/>
    <s v="No iniciada"/>
    <s v="X"/>
    <m/>
    <s v="Consell Comarcal (FCC, empresa concessionada per la recollida de residus)"/>
    <s v="Altres (reducció de residus)"/>
    <s v="Transversal (comunicació i informació general o de fenòmens meteorològics)"/>
    <m/>
    <m/>
    <s v="s'incentiva la reducció de residus i per tant de les emissions del municipi"/>
    <m/>
    <m/>
    <n v="0"/>
    <n v="0"/>
    <n v="0"/>
    <x v="0"/>
    <m/>
    <m/>
    <m/>
    <m/>
    <s v="Ajuntament (directa)"/>
    <s v="Residus"/>
    <x v="0"/>
  </r>
  <r>
    <s v="Cubelles"/>
    <n v="1"/>
    <x v="0"/>
    <x v="5"/>
    <s v="Execució del Pla director del clavegueram (prioritats a l'àmbit de l'escola Vora del Mar i en els abocaments al riu Foix)"/>
    <s v="Implementation of priority actions of the Sewage master plan (reduction of floods and wastewater discharge)"/>
    <m/>
    <s v="Àrea d'Espai Públic"/>
    <n v="2018"/>
    <n v="2020"/>
    <s v="En curs"/>
    <m/>
    <s v="X"/>
    <m/>
    <s v="Inundacions"/>
    <s v="Augment del risc d'inundacions"/>
    <s v="Augment del risc de riuades"/>
    <m/>
    <m/>
    <m/>
    <m/>
    <n v="3700000"/>
    <m/>
    <n v="3700000"/>
    <x v="1"/>
    <s v="Aigua"/>
    <m/>
    <m/>
    <m/>
    <s v="Ajuntament (directa)"/>
    <s v="Aigua"/>
    <x v="1"/>
  </r>
  <r>
    <s v="Cubelles"/>
    <n v="2"/>
    <x v="0"/>
    <x v="0"/>
    <s v="Paviments permeables allà on sigui possible"/>
    <s v="Permeable pavements in new developments"/>
    <m/>
    <s v="Àrea d'Urbanisme i À. Espai Públic"/>
    <n v="2019"/>
    <n v="2030"/>
    <s v="No iniciada"/>
    <m/>
    <m/>
    <m/>
    <s v="Inundacions"/>
    <s v="Augment del risc d'inundacions"/>
    <m/>
    <m/>
    <m/>
    <m/>
    <m/>
    <m/>
    <n v="0"/>
    <n v="0"/>
    <x v="0"/>
    <s v="Urbanisme"/>
    <s v="Aigua"/>
    <m/>
    <m/>
    <s v="Ajuntament (directa)"/>
    <s v="Planificació urbanística"/>
    <x v="1"/>
  </r>
  <r>
    <s v="Cubelles"/>
    <n v="3"/>
    <x v="0"/>
    <x v="0"/>
    <s v="Disseny i execució del Parc Central de Cubelles"/>
    <s v="Design and implementation of Cubelles Central Park"/>
    <m/>
    <s v="Àrea d'Urbanisme i À. Espai Públic"/>
    <n v="2025"/>
    <n v="2030"/>
    <s v="No iniciada"/>
    <m/>
    <m/>
    <m/>
    <s v="Inundacions"/>
    <s v="Augment del risc d'inundacions"/>
    <m/>
    <m/>
    <m/>
    <m/>
    <m/>
    <n v="375000"/>
    <m/>
    <n v="375000"/>
    <x v="1"/>
    <s v="Urbanisme"/>
    <s v="Verd urbà"/>
    <m/>
    <m/>
    <s v="Ajuntament (directa)"/>
    <s v="Planificació urbanística"/>
    <x v="1"/>
  </r>
  <r>
    <s v="Cubelles"/>
    <n v="4"/>
    <x v="0"/>
    <x v="5"/>
    <s v="Millora de la infraestructura d'abastament i sanejament d'aigua a través de la nova gestió"/>
    <s v="Improvement of water supply and sewage infrastructure"/>
    <m/>
    <s v="Àrea d'Espai Públic"/>
    <n v="2020"/>
    <n v="2030"/>
    <s v="No iniciada"/>
    <m/>
    <s v="X"/>
    <m/>
    <s v="Sequeres"/>
    <s v="Augment de les sequeres (durada, freqüència i intensitat)"/>
    <m/>
    <m/>
    <m/>
    <m/>
    <m/>
    <n v="10000000"/>
    <m/>
    <n v="10000000"/>
    <x v="1"/>
    <s v="Aigua"/>
    <m/>
    <m/>
    <m/>
    <s v="Ajuntament (directa)"/>
    <s v="Aigua"/>
    <x v="1"/>
  </r>
  <r>
    <s v="Cubelles"/>
    <n v="5"/>
    <x v="0"/>
    <x v="3"/>
    <s v="Zones verdes amb vegetació de baix manteniment i adaptades al clima"/>
    <s v="Green areas with low maintenance and adapted Mediterranean vegetation"/>
    <m/>
    <s v="Àrea de Medi Ambient"/>
    <n v="2016"/>
    <n v="2030"/>
    <s v="En curs"/>
    <m/>
    <m/>
    <m/>
    <s v="Sequeres"/>
    <s v="Augment de les sequeres (durada, freqüència i intensitat)"/>
    <m/>
    <m/>
    <m/>
    <m/>
    <m/>
    <n v="0"/>
    <m/>
    <n v="0"/>
    <x v="0"/>
    <s v="Verd urbà"/>
    <s v="Aigua"/>
    <m/>
    <m/>
    <s v="Ajuntament (directa)"/>
    <s v="Medi ambient i biodiversitat"/>
    <x v="1"/>
  </r>
  <r>
    <s v="Cubelles"/>
    <n v="6"/>
    <x v="0"/>
    <x v="3"/>
    <s v="Manteniment i millora d'espais verds i increment de les zones de refresc"/>
    <s v="Green areas maintenance and increasing of cool areas"/>
    <m/>
    <s v="Àrea de Medi Ambient"/>
    <n v="2017"/>
    <n v="2030"/>
    <s v="En curs"/>
    <m/>
    <m/>
    <m/>
    <s v="Sequeres"/>
    <s v="Augment de les sequeres (durada, freqüència i intensitat)"/>
    <m/>
    <m/>
    <m/>
    <m/>
    <m/>
    <m/>
    <n v="388800"/>
    <n v="5054400"/>
    <x v="1"/>
    <s v="Verd urbà"/>
    <m/>
    <m/>
    <m/>
    <s v="Ajuntament (directa)"/>
    <s v="Medi ambient i biodiversitat"/>
    <x v="1"/>
  </r>
  <r>
    <s v="Cubelles"/>
    <n v="7"/>
    <x v="1"/>
    <x v="8"/>
    <s v="Diversificació de l'activitat econòmica local i de l'oferta turística"/>
    <s v="Local economy and tourism offer diversification "/>
    <m/>
    <s v="Àrea de Turisme"/>
    <n v="2016"/>
    <n v="2030"/>
    <s v="En curs"/>
    <m/>
    <m/>
    <m/>
    <s v="Altres (especificar)"/>
    <s v="Canvis en el patró de demanda turística"/>
    <m/>
    <m/>
    <m/>
    <m/>
    <m/>
    <m/>
    <m/>
    <n v="0"/>
    <x v="0"/>
    <s v="Altres"/>
    <m/>
    <m/>
    <m/>
    <s v="Ajuntament (indirecte)"/>
    <s v="Turisme"/>
    <x v="1"/>
  </r>
  <r>
    <s v="Cubelles"/>
    <n v="8"/>
    <x v="0"/>
    <x v="8"/>
    <s v="Participació en la Carta europea de turisme sostenible del Parc del Foix, Olèrdola i del Parc del Garraf"/>
    <s v="Participation in the European Charter for Sustainable Tourism of Parc del Foix, Olèrdola and Parc del Garraf"/>
    <m/>
    <s v="Àrea de Turisme"/>
    <n v="2017"/>
    <n v="2021"/>
    <s v="Completada"/>
    <m/>
    <m/>
    <m/>
    <s v="Altres (especificar)"/>
    <s v="Canvis en el patró de demanda turística"/>
    <m/>
    <m/>
    <m/>
    <m/>
    <m/>
    <m/>
    <m/>
    <n v="0"/>
    <x v="0"/>
    <s v="Altres"/>
    <m/>
    <m/>
    <m/>
    <s v="Ajuntament (directa)"/>
    <s v="Turisme"/>
    <x v="1"/>
  </r>
  <r>
    <s v="Cubelles"/>
    <n v="9"/>
    <x v="1"/>
    <x v="3"/>
    <s v="Redacció del Pla de gestió del Foix"/>
    <s v="Design of the Foix River Management Plan"/>
    <m/>
    <s v="Àrea de Medi Ambient i À. de Turisme"/>
    <n v="2017"/>
    <n v="2030"/>
    <s v="En curs"/>
    <m/>
    <s v="X"/>
    <m/>
    <s v="Altres (especificar)"/>
    <s v="Assecatge/transformació zones humides"/>
    <m/>
    <m/>
    <m/>
    <m/>
    <m/>
    <m/>
    <m/>
    <n v="0"/>
    <x v="0"/>
    <s v="Medi natural"/>
    <m/>
    <m/>
    <m/>
    <s v="Ajuntament (indirecte)"/>
    <s v="Medi ambient i biodiversitat"/>
    <x v="1"/>
  </r>
  <r>
    <s v="Cubelles"/>
    <n v="10"/>
    <x v="1"/>
    <x v="2"/>
    <s v="Gestió de parcel·les forestals municipals i acords de custòdia amb entitats ambientals"/>
    <s v="Municipal forest plots management and safe-keeping agreements"/>
    <m/>
    <s v="Àrea de Medi Ambient"/>
    <n v="2019"/>
    <n v="2030"/>
    <s v="No iniciada"/>
    <m/>
    <s v="X"/>
    <m/>
    <s v="Incendis forestals"/>
    <s v="Major risc d'incendi"/>
    <m/>
    <m/>
    <m/>
    <m/>
    <m/>
    <m/>
    <m/>
    <n v="0"/>
    <x v="0"/>
    <s v="Medi natural"/>
    <m/>
    <m/>
    <m/>
    <s v="Ajuntament (indirecte)"/>
    <s v="Agricultura i sector forestal"/>
    <x v="1"/>
  </r>
  <r>
    <s v="Cubelles"/>
    <n v="11"/>
    <x v="3"/>
    <x v="2"/>
    <s v="Promoure l'execució de les franges de protecció dels propietaris forestals privats"/>
    <s v="Fostering the implementation of security protection borders for fire prevention"/>
    <m/>
    <s v="Àrea de Medi Ambient"/>
    <n v="2019"/>
    <n v="2030"/>
    <s v="No iniciada"/>
    <m/>
    <m/>
    <m/>
    <s v="Incendis forestals"/>
    <s v="Major risc d'incendi"/>
    <m/>
    <m/>
    <m/>
    <m/>
    <m/>
    <m/>
    <n v="1000"/>
    <n v="11000"/>
    <x v="0"/>
    <s v="Medi natural"/>
    <m/>
    <m/>
    <m/>
    <s v="Altres (sector privat o varis)"/>
    <s v="Agricultura i sector forestal"/>
    <x v="1"/>
  </r>
  <r>
    <s v="Cubelles"/>
    <n v="12"/>
    <x v="0"/>
    <x v="2"/>
    <s v="Restauració i millora forestal dels terrenys afectats per incendis"/>
    <s v="Restoration and forestry improvement of areas affected by fire"/>
    <m/>
    <s v="Àrea de Medi Ambient"/>
    <n v="2016"/>
    <n v="2018"/>
    <s v="En curs"/>
    <m/>
    <m/>
    <m/>
    <s v="Incendis forestals"/>
    <s v="Major risc d'incendi"/>
    <m/>
    <m/>
    <m/>
    <m/>
    <m/>
    <n v="30000"/>
    <m/>
    <n v="30000"/>
    <x v="2"/>
    <s v="Medi natural"/>
    <m/>
    <m/>
    <m/>
    <s v="Ajuntament (directa)"/>
    <s v="Agricultura i sector forestal"/>
    <x v="1"/>
  </r>
  <r>
    <s v="Cubelles"/>
    <n v="13"/>
    <x v="1"/>
    <x v="3"/>
    <s v="Protecció i conservació dels cordons dunars de les platges"/>
    <s v="Protection and conservation of dunes in local beaches"/>
    <m/>
    <s v="Àrea de Medi Ambient"/>
    <n v="2018"/>
    <n v="2030"/>
    <s v="En curs"/>
    <m/>
    <s v="X"/>
    <m/>
    <s v="Tormentes"/>
    <s v="Desparició de platges i dunes"/>
    <m/>
    <m/>
    <m/>
    <m/>
    <m/>
    <m/>
    <m/>
    <n v="0"/>
    <x v="0"/>
    <s v="Medi natural"/>
    <m/>
    <m/>
    <m/>
    <s v="Ajuntament (indirecte)"/>
    <s v="Medi ambient i biodiversitat"/>
    <x v="1"/>
  </r>
  <r>
    <s v="Cubelles"/>
    <n v="14"/>
    <x v="2"/>
    <x v="3"/>
    <s v="Preservació de les praderies de Posidonia oceanica properes al litoral del municipi"/>
    <s v="Conservation of Posidonia oceanica prairies near the municipal coastline "/>
    <m/>
    <s v="Àrea de Medi Ambient i À. de Turisme"/>
    <n v="2009"/>
    <n v="2011"/>
    <s v="En curs"/>
    <m/>
    <m/>
    <m/>
    <s v="Tormentes"/>
    <s v="Augment de zones vulnerables (p.ex Posidonia)"/>
    <m/>
    <m/>
    <m/>
    <m/>
    <m/>
    <m/>
    <m/>
    <n v="0"/>
    <x v="0"/>
    <s v="Medi natural"/>
    <m/>
    <m/>
    <m/>
    <s v="Altres (Administració pública)"/>
    <s v="Medi ambient i biodiversitat"/>
    <x v="1"/>
  </r>
  <r>
    <s v="el Bruc"/>
    <n v="1"/>
    <x v="0"/>
    <x v="7"/>
    <s v="Biomassa forestal de proximitat per a usos tèrmics"/>
    <s v="Forest biomass for thermal uses in buildings"/>
    <m/>
    <s v="Àrea de Medi Ambient"/>
    <n v="2015"/>
    <n v="2030"/>
    <s v="Cancel·lada"/>
    <s v="X"/>
    <m/>
    <s v="Ajuntament"/>
    <s v="Incendis forestals"/>
    <s v="Major risc d'incendi"/>
    <m/>
    <m/>
    <s v="Autosuficiència, mitigació, reducció despeses corrents; foment economia local"/>
    <m/>
    <m/>
    <n v="75000"/>
    <n v="0"/>
    <n v="75000"/>
    <x v="1"/>
    <s v="Energia"/>
    <m/>
    <m/>
    <m/>
    <s v="Ajuntament (directa)"/>
    <s v="Edificis"/>
    <x v="2"/>
  </r>
  <r>
    <s v="el Bruc"/>
    <n v="2"/>
    <x v="0"/>
    <x v="7"/>
    <s v="Energia elèctrica renovable per a autoconsum "/>
    <s v="Renewable electricity production ofr self supply"/>
    <m/>
    <s v="Àrea de Medi Ambient"/>
    <n v="2017"/>
    <n v="2020"/>
    <s v="Cancel·lada"/>
    <s v="X"/>
    <m/>
    <s v="Ajuntament"/>
    <s v="Tormentes"/>
    <s v="Canvis en els patrons de demanda energètica"/>
    <m/>
    <m/>
    <s v="Autosuficiència, mitigació, reducció despeses corrents"/>
    <m/>
    <m/>
    <n v="60000"/>
    <n v="0"/>
    <n v="60000"/>
    <x v="1"/>
    <s v="Energia"/>
    <m/>
    <m/>
    <m/>
    <s v="Ajuntament (directa)"/>
    <s v="Edificis"/>
    <x v="2"/>
  </r>
  <r>
    <s v="el Bruc"/>
    <n v="3"/>
    <x v="0"/>
    <x v="7"/>
    <s v="Inclusió de mecanismes d’estalvi d’aigua"/>
    <s v="Water saving devices"/>
    <m/>
    <s v="Àrea de Medi Ambient"/>
    <n v="2018"/>
    <n v="2020"/>
    <s v="No iniciada"/>
    <m/>
    <m/>
    <s v="Ajuntament"/>
    <s v="Sequeres"/>
    <s v="Augment de les sequeres (durada, freqüència i intensitat)"/>
    <m/>
    <m/>
    <s v="Reducció consum d'aigua, reducció despeses corrents"/>
    <m/>
    <m/>
    <n v="30000"/>
    <n v="0"/>
    <n v="30000"/>
    <x v="2"/>
    <s v="Aigua"/>
    <m/>
    <m/>
    <m/>
    <s v="Ajuntament (directa)"/>
    <s v="Edificis"/>
    <x v="2"/>
  </r>
  <r>
    <s v="el Bruc"/>
    <n v="4"/>
    <x v="0"/>
    <x v="7"/>
    <s v="Recuperació d’aigües grises i/o de pluja "/>
    <s v="Water reuse"/>
    <m/>
    <s v="Àrea de Medi Ambient"/>
    <n v="2020"/>
    <n v="2030"/>
    <s v="No iniciada"/>
    <m/>
    <m/>
    <s v="Ajuntament"/>
    <s v="Sequeres"/>
    <s v="Augment de les sequeres (durada, freqüència i intensitat)"/>
    <m/>
    <m/>
    <s v="Reducció consum d'aigua, reducció despeses corrents"/>
    <m/>
    <m/>
    <n v="40000"/>
    <n v="0"/>
    <n v="40000"/>
    <x v="2"/>
    <s v="Aigua"/>
    <m/>
    <m/>
    <m/>
    <s v="Ajuntament (directa)"/>
    <s v="Edificis"/>
    <x v="2"/>
  </r>
  <r>
    <s v="el Bruc"/>
    <n v="5"/>
    <x v="1"/>
    <x v="7"/>
    <s v="Promoció de millores en els aïllaments"/>
    <s v="Promoting isolation improvement"/>
    <m/>
    <s v="Àrea de Medi Ambient"/>
    <n v="2018"/>
    <n v="2020"/>
    <s v="No iniciada"/>
    <s v="X"/>
    <m/>
    <s v="Sector privat"/>
    <s v="Calor extrema"/>
    <s v="Canvis en els patrons de demanda energètica"/>
    <m/>
    <m/>
    <s v="Estalvi energètic, mitigació, reducció despeses corrents"/>
    <m/>
    <m/>
    <n v="10000"/>
    <n v="0"/>
    <n v="10000"/>
    <x v="0"/>
    <s v="Urbanisme"/>
    <m/>
    <m/>
    <m/>
    <s v="Ajuntament (indirecte)"/>
    <s v="Edificis"/>
    <x v="2"/>
  </r>
  <r>
    <s v="el Bruc"/>
    <n v="6"/>
    <x v="1"/>
    <x v="7"/>
    <s v="Foment de les energies renovables per a usos tèrmics"/>
    <s v="Fostering renewable energy in buildings"/>
    <m/>
    <s v="Àrea de Medi Ambient"/>
    <n v="2020"/>
    <n v="2030"/>
    <s v="No iniciada"/>
    <s v="X"/>
    <m/>
    <s v="Sector privat"/>
    <s v="Tormentes"/>
    <s v="Canvis en els patrons de demanda energètica"/>
    <m/>
    <m/>
    <s v="Autosuficiència, mitigació, reducció despeses corrents; foment economia local"/>
    <m/>
    <m/>
    <n v="10000"/>
    <n v="0"/>
    <n v="10000"/>
    <x v="0"/>
    <s v="Energia"/>
    <m/>
    <m/>
    <m/>
    <s v="Ajuntament (indirecte)"/>
    <s v="Edificis"/>
    <x v="2"/>
  </r>
  <r>
    <s v="el Bruc"/>
    <n v="7"/>
    <x v="0"/>
    <x v="5"/>
    <s v="Reducció de fuites del clavegueram "/>
    <s v="Reduction of leakage in sewage systems"/>
    <m/>
    <s v="Àrea de Medi Ambient"/>
    <n v="2020"/>
    <n v="2025"/>
    <s v="No iniciada"/>
    <m/>
    <m/>
    <s v="Ajuntament"/>
    <s v="Sequeres"/>
    <s v="Augment de les sequeres (durada, freqüència i intensitat)"/>
    <m/>
    <m/>
    <s v="Reducció de la contaminació de les aigües subterrànies, millora de la qualitat de l'aigua"/>
    <m/>
    <m/>
    <n v="75000"/>
    <n v="0"/>
    <n v="75000"/>
    <x v="1"/>
    <s v="Aigua"/>
    <m/>
    <m/>
    <m/>
    <s v="Ajuntament (directa)"/>
    <s v="Aigua"/>
    <x v="2"/>
  </r>
  <r>
    <s v="el Bruc"/>
    <n v="8"/>
    <x v="0"/>
    <x v="5"/>
    <s v="Control d’abocaments en aigües superficials i freàtiques "/>
    <s v="Control of discharges into surface waters and groundwater"/>
    <m/>
    <s v="Àrea de Medi Ambient"/>
    <n v="2018"/>
    <n v="2030"/>
    <s v="En curs"/>
    <m/>
    <m/>
    <s v="Ajuntament"/>
    <s v="Sequeres"/>
    <s v="Augment de les sequeres (durada, freqüència i intensitat)"/>
    <m/>
    <m/>
    <s v="Millora de la qualitat de l'aigua"/>
    <m/>
    <m/>
    <n v="25000"/>
    <n v="0"/>
    <n v="25000"/>
    <x v="2"/>
    <s v="Aigua"/>
    <m/>
    <m/>
    <m/>
    <s v="Ajuntament (directa)"/>
    <s v="Aigua"/>
    <x v="2"/>
  </r>
  <r>
    <s v="el Bruc"/>
    <n v="9"/>
    <x v="0"/>
    <x v="5"/>
    <s v="Pla director de clavegueram"/>
    <s v="Sewage system master plan"/>
    <m/>
    <s v="Àrea de Medi Ambient"/>
    <n v="2020"/>
    <n v="2021"/>
    <s v="No iniciada"/>
    <m/>
    <m/>
    <s v="Ajuntament"/>
    <s v="Inundacions"/>
    <s v="Augment de les sequeres (durada, freqüència i intensitat)"/>
    <m/>
    <m/>
    <s v="Reducció de les despeses associades a la gestió, millora de la prevenció"/>
    <m/>
    <m/>
    <n v="60000"/>
    <n v="0"/>
    <n v="60000"/>
    <x v="1"/>
    <s v="Aigua"/>
    <m/>
    <m/>
    <m/>
    <s v="Ajuntament (directa)"/>
    <s v="Aigua"/>
    <x v="2"/>
  </r>
  <r>
    <s v="el Bruc"/>
    <n v="10"/>
    <x v="1"/>
    <x v="5"/>
    <s v="Manteniment dels pous existents"/>
    <s v="Maintenance of existing wells"/>
    <m/>
    <s v="Àrea de Medi Ambient"/>
    <n v="2018"/>
    <n v="2030"/>
    <s v="No iniciada"/>
    <m/>
    <m/>
    <s v="Ajuntament"/>
    <s v="Sequeres"/>
    <s v="Augment de les sequeres (durada, freqüència i intensitat)"/>
    <m/>
    <m/>
    <s v="Garantia d'abastament, reg de zones verdes"/>
    <m/>
    <m/>
    <n v="10000"/>
    <n v="0"/>
    <n v="10000"/>
    <x v="0"/>
    <s v="Aigua"/>
    <m/>
    <m/>
    <m/>
    <s v="Ajuntament (indirecte)"/>
    <s v="Aigua"/>
    <x v="2"/>
  </r>
  <r>
    <s v="el Bruc"/>
    <n v="11"/>
    <x v="0"/>
    <x v="5"/>
    <s v="Reutilització de l'aigua sobrant de piscines públiques"/>
    <s v="Reuse of the excess water from public swimming pools"/>
    <m/>
    <s v="Àrea de Medi Ambient"/>
    <n v="2018"/>
    <n v="2030"/>
    <s v="No iniciada"/>
    <m/>
    <m/>
    <s v="Ajuntament"/>
    <s v="Sequeres"/>
    <s v="Augment de les sequeres (durada, freqüència i intensitat)"/>
    <m/>
    <m/>
    <s v="Garantia d'abastament"/>
    <m/>
    <m/>
    <n v="10000"/>
    <n v="0"/>
    <n v="10000"/>
    <x v="0"/>
    <s v="Aigua"/>
    <m/>
    <m/>
    <m/>
    <s v="Ajuntament (directa)"/>
    <s v="Aigua"/>
    <x v="2"/>
  </r>
  <r>
    <s v="el Bruc"/>
    <n v="12"/>
    <x v="2"/>
    <x v="0"/>
    <s v="En trams urbans de rius i rieres naturalitzar-ne l’entorn "/>
    <s v="In urban sections of rivers and streams naturalize their environment"/>
    <m/>
    <s v="Àrea de Medi Ambient"/>
    <n v="2020"/>
    <n v="2025"/>
    <s v="No iniciada"/>
    <m/>
    <m/>
    <s v="Ajuntament"/>
    <s v="Precipitació extrema"/>
    <s v="Assecatge/transformació zones humides"/>
    <m/>
    <m/>
    <s v="Recuperació dels espais verds, millora de la qualitat urbana"/>
    <m/>
    <m/>
    <n v="65000"/>
    <n v="0"/>
    <n v="65000"/>
    <x v="1"/>
    <s v="Medi natural"/>
    <m/>
    <m/>
    <m/>
    <s v="Altres (Administració pública)"/>
    <s v="Planificació urbanística"/>
    <x v="2"/>
  </r>
  <r>
    <s v="el Bruc"/>
    <n v="13"/>
    <x v="3"/>
    <x v="2"/>
    <s v="Foment de la conservació i cultiu de les varietats locals"/>
    <s v="Changes in cropping systems for local variety"/>
    <m/>
    <s v="Àrea de Medi Ambient"/>
    <n v="2018"/>
    <n v="2030"/>
    <s v="No iniciada"/>
    <m/>
    <m/>
    <s v="Sector privat"/>
    <s v="Sequeres"/>
    <s v="Vulnerabilitat dels cultius a malalties i plagues"/>
    <m/>
    <m/>
    <s v="Seguretat alimentària"/>
    <m/>
    <m/>
    <m/>
    <n v="0"/>
    <n v="0"/>
    <x v="0"/>
    <s v="Medi natural"/>
    <m/>
    <m/>
    <m/>
    <s v="Altres (sector privat o varis)"/>
    <s v="Agricultura i sector forestal"/>
    <x v="2"/>
  </r>
  <r>
    <s v="el Bruc"/>
    <n v="14"/>
    <x v="1"/>
    <x v="2"/>
    <s v="Incentivació dels Instruments d’Ordenació Forestal (IOF) existents "/>
    <s v="Promotion of Forestry Management Systems"/>
    <m/>
    <s v="Àrea de Medi Ambient"/>
    <n v="2018"/>
    <n v="2030"/>
    <s v="En curs"/>
    <m/>
    <m/>
    <s v="Ajuntament"/>
    <s v="Incendis forestals"/>
    <s v="Major risc d'incendi"/>
    <m/>
    <m/>
    <s v="Preservació de la riquesa forestal"/>
    <m/>
    <m/>
    <m/>
    <n v="0"/>
    <n v="0"/>
    <x v="0"/>
    <s v="Medi natural"/>
    <m/>
    <m/>
    <m/>
    <s v="Ajuntament (indirecte)"/>
    <s v="Agricultura i sector forestal"/>
    <x v="2"/>
  </r>
  <r>
    <s v="el Bruc"/>
    <n v="15"/>
    <x v="1"/>
    <x v="2"/>
    <s v="Aprofitament econòmic dels boscos locals (per exemple producció de biomassa) "/>
    <s v="Economic exploitation of local forests (eg biomass production)"/>
    <m/>
    <s v="Àrea de Medi Ambient"/>
    <n v="2015"/>
    <n v="2030"/>
    <s v="En curs"/>
    <m/>
    <m/>
    <s v="Sector privat"/>
    <s v="Incendis forestals"/>
    <s v="Major risc d'incendi"/>
    <m/>
    <m/>
    <s v="Preservació de la riquesa forestal, millora l'economia local"/>
    <m/>
    <m/>
    <m/>
    <n v="0"/>
    <n v="0"/>
    <x v="2"/>
    <s v="Medi natural"/>
    <m/>
    <m/>
    <m/>
    <s v="Ajuntament (indirecte)"/>
    <s v="Agricultura i sector forestal"/>
    <x v="2"/>
  </r>
  <r>
    <s v="el Bruc"/>
    <n v="16"/>
    <x v="2"/>
    <x v="2"/>
    <s v="Control i prevenció de plagues (processionària...)"/>
    <s v="Plague control and prevention"/>
    <m/>
    <s v="Àrea de Medi Ambient"/>
    <n v="2018"/>
    <n v="2030"/>
    <s v="No iniciada"/>
    <m/>
    <m/>
    <s v="Ajuntament"/>
    <s v="Incendis forestals"/>
    <s v="Major risc d'incendi"/>
    <m/>
    <m/>
    <s v="Millora el turisme, augment de la biodiversitat, preservació de la riquesa forestal"/>
    <m/>
    <m/>
    <m/>
    <n v="0"/>
    <n v="0"/>
    <x v="2"/>
    <s v="Medi natural"/>
    <m/>
    <m/>
    <m/>
    <s v="Altres (Administració pública)"/>
    <s v="Agricultura i sector forestal"/>
    <x v="2"/>
  </r>
  <r>
    <s v="el Bruc"/>
    <n v="17"/>
    <x v="0"/>
    <x v="2"/>
    <s v="Manteniment i senyalització de camins i pistes forestals"/>
    <s v="Maintenance and signaling forest paths"/>
    <m/>
    <s v="Àrea de Medi Ambient"/>
    <n v="2020"/>
    <n v="2025"/>
    <s v="En curs"/>
    <m/>
    <m/>
    <s v="Ajuntament"/>
    <s v="Incendis forestals"/>
    <s v="Major risc d'incendi"/>
    <m/>
    <m/>
    <s v="Millora el turisme, preservació de la riquesa forestal"/>
    <m/>
    <m/>
    <n v="40000"/>
    <n v="0"/>
    <n v="40000"/>
    <x v="2"/>
    <s v="Mobilitat"/>
    <m/>
    <m/>
    <m/>
    <s v="Ajuntament (directa)"/>
    <s v="Agricultura i sector forestal"/>
    <x v="2"/>
  </r>
  <r>
    <s v="el Bruc"/>
    <n v="18"/>
    <x v="0"/>
    <x v="2"/>
    <s v="Obertura de franges, perimetrals, reducció de densistats de bosc..."/>
    <s v="Forestry works to reduce fire risk"/>
    <m/>
    <s v="Àrea de Medi Ambient"/>
    <n v="2020"/>
    <n v="2025"/>
    <s v="No iniciada"/>
    <m/>
    <m/>
    <s v="Ajuntament"/>
    <s v="Incendis forestals"/>
    <s v="Major risc d'incendi"/>
    <m/>
    <m/>
    <s v="Preservació de la riquesa forestal"/>
    <m/>
    <m/>
    <n v="75000"/>
    <n v="0"/>
    <n v="75000"/>
    <x v="1"/>
    <s v="Medi natural"/>
    <m/>
    <m/>
    <m/>
    <s v="Ajuntament (directa)"/>
    <s v="Agricultura i sector forestal"/>
    <x v="2"/>
  </r>
  <r>
    <s v="el Bruc"/>
    <n v="19"/>
    <x v="0"/>
    <x v="2"/>
    <s v="Xarxa d'hidrants optimitzada"/>
    <s v="Hydrant network optimized"/>
    <m/>
    <s v="Àrea de Medi Ambient"/>
    <n v="2018"/>
    <n v="2020"/>
    <s v="No iniciada"/>
    <m/>
    <m/>
    <s v="Ajuntament"/>
    <s v="Incendis forestals"/>
    <s v="Major risc d'incendi"/>
    <m/>
    <m/>
    <s v="Seguretat de la població"/>
    <m/>
    <m/>
    <n v="40000"/>
    <n v="0"/>
    <n v="40000"/>
    <x v="2"/>
    <s v="Aigua"/>
    <m/>
    <m/>
    <m/>
    <s v="Ajuntament (directa)"/>
    <s v="Agricultura i sector forestal"/>
    <x v="2"/>
  </r>
  <r>
    <s v="el Bruc"/>
    <n v="20"/>
    <x v="0"/>
    <x v="3"/>
    <s v="Campanyes per donar a conèixer l’entorn natural "/>
    <s v="Campaigns to promote the natural environment"/>
    <m/>
    <s v="Àrea de Medi Ambient"/>
    <n v="2015"/>
    <n v="2030"/>
    <s v="En curs"/>
    <m/>
    <m/>
    <s v="Ajuntament"/>
    <s v="Altres (especificar)"/>
    <s v="Pèrdua atractiu turístic "/>
    <m/>
    <m/>
    <s v="Conscienciació envers el canvi climàtic, millora el turisme, millora l'economia local"/>
    <m/>
    <m/>
    <n v="5000"/>
    <n v="0"/>
    <n v="5000"/>
    <x v="0"/>
    <s v="Medi natural"/>
    <m/>
    <m/>
    <m/>
    <s v="Ajuntament (directa)"/>
    <s v="Medi ambient i biodiversitat"/>
    <x v="2"/>
  </r>
  <r>
    <s v="el Bruc"/>
    <n v="21"/>
    <x v="0"/>
    <x v="3"/>
    <s v="Minimització de les podes per afavorir ombres"/>
    <s v="Minimizing pruning"/>
    <m/>
    <s v="Àrea de Medi Ambient"/>
    <n v="2018"/>
    <n v="2030"/>
    <s v="No iniciada"/>
    <m/>
    <m/>
    <s v="Ajuntament"/>
    <s v="Calor extrema"/>
    <s v="Augment de l'efecte illa de calor "/>
    <m/>
    <m/>
    <s v="Millora la gestió del verd, millora la qualitat de vida"/>
    <m/>
    <m/>
    <n v="5000"/>
    <n v="0"/>
    <n v="5000"/>
    <x v="0"/>
    <s v="Verd urbà"/>
    <m/>
    <m/>
    <m/>
    <s v="Ajuntament (directa)"/>
    <s v="Medi ambient i biodiversitat"/>
    <x v="2"/>
  </r>
  <r>
    <s v="el Bruc"/>
    <n v="22"/>
    <x v="0"/>
    <x v="3"/>
    <s v="Limitar l'accés motoritzat al medi natural "/>
    <s v="Limiting the cars, motorbikes, quads... access to natural areas"/>
    <m/>
    <s v="Cos d’Agents Rurals i Mossos d’Esquadra"/>
    <n v="2018"/>
    <n v="2030"/>
    <s v="En curs"/>
    <m/>
    <m/>
    <s v="Ajuntament"/>
    <s v="Incendis forestals"/>
    <s v="Major risc d'incendi"/>
    <m/>
    <m/>
    <s v="Millora la qualitat de l'entorn"/>
    <m/>
    <m/>
    <n v="60000"/>
    <n v="0"/>
    <n v="60000"/>
    <x v="1"/>
    <s v="Medi natural"/>
    <m/>
    <m/>
    <m/>
    <s v="Ajuntament (directa)"/>
    <s v="Medi ambient i biodiversitat"/>
    <x v="2"/>
  </r>
  <r>
    <s v="el Bruc"/>
    <n v="23"/>
    <x v="0"/>
    <x v="9"/>
    <s v="Protocol d’actuació envers les persones vulnerables a la calor i al fred "/>
    <s v="Protocol for people vulnerable to heat and cold"/>
    <m/>
    <s v="Àrea de Medi Ambient"/>
    <n v="2018"/>
    <n v="2030"/>
    <s v="No iniciada"/>
    <m/>
    <m/>
    <s v="Ajuntament"/>
    <s v="Calor extrema"/>
    <s v="Transversal (comunicació i informació general o de fenòmens meteorològics)"/>
    <m/>
    <m/>
    <s v="Millora la qualitat de vida"/>
    <m/>
    <m/>
    <n v="20000"/>
    <n v="0"/>
    <n v="20000"/>
    <x v="2"/>
    <s v="Educació"/>
    <m/>
    <m/>
    <m/>
    <s v="Ajuntament (directa)"/>
    <s v="Salut"/>
    <x v="2"/>
  </r>
  <r>
    <s v="el Bruc"/>
    <n v="24"/>
    <x v="0"/>
    <x v="9"/>
    <s v="Procés de seguiment i avisos per ozó troposfèric i al·lèrgens"/>
    <s v="Tracking process and warnings for tropospheric ozone and allergens"/>
    <m/>
    <s v="Àrea de Medi Ambient"/>
    <n v="2018"/>
    <n v="2030"/>
    <s v="No iniciada"/>
    <m/>
    <m/>
    <s v="Ajuntament"/>
    <s v="Calor extrema"/>
    <s v="Transversal (comunicació i informació general o de fenòmens meteorològics)"/>
    <m/>
    <m/>
    <s v="Millora la qualitat de vida, millora la qualitat de l'aire"/>
    <m/>
    <m/>
    <n v="10000"/>
    <n v="0"/>
    <n v="10000"/>
    <x v="0"/>
    <s v="Qualitat de l'aire"/>
    <m/>
    <m/>
    <m/>
    <s v="Ajuntament (directa)"/>
    <s v="Salut"/>
    <x v="2"/>
  </r>
  <r>
    <s v="el Bruc"/>
    <n v="25"/>
    <x v="0"/>
    <x v="9"/>
    <s v="Obrir edificis públics amb climatització per acollir persones vulnerables"/>
    <s v="Open public buildings with air conditioning to accommodate vulnerable people"/>
    <m/>
    <s v="Àrea de Medi Ambient"/>
    <n v="2018"/>
    <n v="2030"/>
    <s v="No iniciada"/>
    <m/>
    <m/>
    <s v="Ajuntament"/>
    <s v="Calor extrema"/>
    <s v="Augment de la mortalitat/morbilitat associada a la calor"/>
    <m/>
    <m/>
    <s v="Millora la qualitat de vida"/>
    <m/>
    <m/>
    <m/>
    <n v="0"/>
    <n v="0"/>
    <x v="0"/>
    <s v="Altres"/>
    <m/>
    <m/>
    <m/>
    <s v="Ajuntament (directa)"/>
    <s v="Salut"/>
    <x v="2"/>
  </r>
  <r>
    <s v="el Bruc"/>
    <n v="26"/>
    <x v="0"/>
    <x v="1"/>
    <s v="Actualització del DUPROCIM tenint en consideració els impactes associats al canvi climàtic "/>
    <s v="Municipal Emergency Plan adapted to climate change impacts"/>
    <m/>
    <s v="Àrea de Medi Ambient"/>
    <n v="2020"/>
    <n v="2021"/>
    <s v="No iniciada"/>
    <m/>
    <m/>
    <s v="Ajuntament"/>
    <s v="Altres (especificar)"/>
    <s v="Transversal (comunicació i informació general o de fenòmens meteorològics)"/>
    <m/>
    <m/>
    <s v="Seguretat de la població"/>
    <m/>
    <m/>
    <n v="8000"/>
    <n v="0"/>
    <n v="8000"/>
    <x v="0"/>
    <s v="Altres"/>
    <m/>
    <m/>
    <m/>
    <s v="Ajuntament (directa)"/>
    <s v="Protecció civili i emergències"/>
    <x v="2"/>
  </r>
  <r>
    <s v="el Bruc"/>
    <n v="27"/>
    <x v="0"/>
    <x v="1"/>
    <s v="Optimització, revisió i millora dels sistemes de comunicació i avisos a la població "/>
    <s v="Optimizing, improving of communication systems to citizens"/>
    <m/>
    <s v="Àrea de Medi Ambient"/>
    <n v="2018"/>
    <n v="2030"/>
    <s v="No iniciada"/>
    <m/>
    <m/>
    <s v="Ajuntament"/>
    <s v="Altres (especificar)"/>
    <s v="Augment de la mortalitat/morbilitat associada a la calor"/>
    <m/>
    <m/>
    <s v="Seguretat de la població"/>
    <m/>
    <m/>
    <n v="20000"/>
    <n v="0"/>
    <n v="20000"/>
    <x v="2"/>
    <s v="Educació"/>
    <m/>
    <m/>
    <m/>
    <s v="Ajuntament (directa)"/>
    <s v="Protecció civili i emergències"/>
    <x v="2"/>
  </r>
  <r>
    <s v="el Bruc"/>
    <n v="28"/>
    <x v="0"/>
    <x v="8"/>
    <s v="Adhesió a la Carta Europea de Turisme Sostenible (CETS)"/>
    <s v="European Charter for Sustainable Tourism adherence"/>
    <m/>
    <s v="Àrea de Medi Ambient"/>
    <n v="2020"/>
    <n v="2020"/>
    <s v="No iniciada"/>
    <m/>
    <m/>
    <s v="Ajuntament"/>
    <s v="Altres (especificar)"/>
    <s v="Pèrdua atractiu turístic "/>
    <m/>
    <m/>
    <s v="Millora l'economia local"/>
    <m/>
    <m/>
    <m/>
    <n v="0"/>
    <n v="0"/>
    <x v="0"/>
    <s v="Participació"/>
    <m/>
    <m/>
    <m/>
    <s v="Ajuntament (directa)"/>
    <s v="Turisme"/>
    <x v="2"/>
  </r>
  <r>
    <s v="el Bruc"/>
    <n v="29"/>
    <x v="0"/>
    <x v="6"/>
    <s v="Campanyes per donar a conèixer el canvi climàtic i es seus impactes"/>
    <s v="Specific campaigns to raise awareness towards climate change and its impacts"/>
    <m/>
    <s v="Àrea de Medi Ambient"/>
    <n v="2020"/>
    <n v="2025"/>
    <s v="No iniciada"/>
    <m/>
    <m/>
    <s v="Ajuntament"/>
    <s v="Altres (especificar)"/>
    <s v="Transversal (comunicació i informació general o de fenòmens meteorològics)"/>
    <m/>
    <m/>
    <s v="Conscienciació envers el canvi climàtic, millora la qualitat de vida"/>
    <m/>
    <m/>
    <n v="5000"/>
    <n v="0"/>
    <n v="5000"/>
    <x v="0"/>
    <s v="Educació"/>
    <m/>
    <m/>
    <m/>
    <s v="Ajuntament (directa)"/>
    <s v="Altres"/>
    <x v="2"/>
  </r>
  <r>
    <s v="el Bruc"/>
    <n v="30"/>
    <x v="1"/>
    <x v="6"/>
    <s v="Cobertura Wi-Fi i de mòbil a tot el municipi"/>
    <s v="WI-FI coverage in all the municipality"/>
    <m/>
    <s v="Àrea de Medi Ambient"/>
    <n v="2018"/>
    <n v="2020"/>
    <s v="En curs"/>
    <m/>
    <m/>
    <s v="Ajuntament"/>
    <s v="Altres (especificar)"/>
    <s v="Transversal (comunicació i informació general o de fenòmens meteorològics)"/>
    <m/>
    <m/>
    <s v="Millora de les comunicacions, seguretat de la població"/>
    <m/>
    <m/>
    <n v="15000"/>
    <n v="0"/>
    <n v="15000"/>
    <x v="0"/>
    <s v="Altres"/>
    <m/>
    <m/>
    <m/>
    <s v="Ajuntament (indirecte)"/>
    <s v="Altres"/>
    <x v="2"/>
  </r>
  <r>
    <s v="Fogars de Montclús"/>
    <n v="1"/>
    <x v="0"/>
    <x v="2"/>
    <s v="Realitzar la neteja i el manteniment de franges de seguretat en zones properes a zones habitades i equipaments sensibles"/>
    <s v="Cleaning and maintenance of safety strips in areas close to inhabited areas and sensitive facilities"/>
    <s v="Programa anual de neteja i manteniment de les franges perimetrals de seguretat a les zones habitades properes a zones amb risc d'incendi i a les zones amb equipaments sensibles als incendis. En aquest sentit, es proposen les següents accions: _x000a_• Realitzar de manera anual el manteniment de les franges de protecció entorn a les urbanitzacions en contacte amb zones forestals. _x000a_• Manteniment de camins i senyalització dels camins (per facilitar accés de maquinària contra incendis i evacuació de visitants, més fàcil si està tot ben senyalitzat)_x000a_• Comprovar les actuacions de neteja i a l’entorn de les línies elèctriques i en cas que s’observin zones amb necessitat de manteniment, comunicar-ho a la companyia elèctrica _x000a_• Disposa de recursos humans propis de l’Ajuntament per tal de poder fer les tasques de prevenció d’incendi. _x000a_• Establir reunions de coordinació entre els responsables de gestió forestal, ADF i l’Ajuntament en les èpoques de l’any amb més risc d’incendi. _x000a_"/>
    <s v="Ajuntament"/>
    <n v="2005"/>
    <n v="2030"/>
    <s v="En curs"/>
    <m/>
    <m/>
    <s v="Diputació de Barcelona"/>
    <s v="Incendis forestals"/>
    <s v="Major risc d'incendi"/>
    <m/>
    <m/>
    <m/>
    <s v="Preservació de la riquesa forestal"/>
    <s v="Preservation of forest wealth"/>
    <m/>
    <n v="4000"/>
    <n v="100000"/>
    <x v="1"/>
    <s v="Medi natural"/>
    <m/>
    <m/>
    <s v="PAM INFOCAT Fogars de Montclús, Pla de Conservació del Parc Natural del Montseny i Estudi dels efectes del canvi climàtic en el Montseny: diagnosi, impactes i vulnerabilitats (Life Clinomics)."/>
    <s v="Ajuntament (directa)"/>
    <s v="Agricultura i sector forestal"/>
    <x v="0"/>
  </r>
  <r>
    <s v="Fogars de Montclús"/>
    <n v="2"/>
    <x v="1"/>
    <x v="2"/>
    <s v="Redactar ordenances reguladores del manteniment de les franges de protecció en urbanitzacions per a la prevenció d'incendis"/>
    <s v="Write regulating regulations for the maintenance of protection strips in residential areas for the prevention of fires"/>
    <s v="A principis de 2017 la Diputació de Barcelona va preparar dues ordenances pels ajuntaments amb les quals poder regular amb preu públic els treballs de manteniment i neteja de vegetació de les franges perimetrals de les urbanitzacions i dels nuclis de població per a la prevenció d’incendis forestals. _x000a_Les ordenances que es posen a disposició de tots els ajuntaments són l’ordenança reguladora del servei municipal de manteniment de les franges perimetrals i parcel•les i l’ordenança de preu públic per a la prestació del servei municipal per a la prevenció d’incendis forestals a les urbanitzacions._x000a_Aquestes ordenances volen ser una eina per facilitar als ajuntaments el cobrament dels costos d’aquests treballs de manteniment de les franges de protecció i el tractament de la vegetació en les urbanitzacions i nuclis de població d’acord amb la Llei 5/2003. Aquesta Llei estableix que són els veïns els primers que estan obligats a realitzar aquestes tasques, i en el cas que els veïns no compleixin amb aquesta obligació, seran els ajuntaments els responsables subsidiaris per implantar aquestes mesures de prevenció._x000a_Aquest model d’ordenança estableix el preu públic que els ajuntaments podran cobrar per la prestació dels serveis de manteniment d’una franja exterior de protecció al voltant de les urbanitzacions i els nuclis de població, així com d’edificis i instal•lacions situades en terrenys forestals._x000a_D’acord amb els treballs de manteniment a realitzar, els preus públics establerts per aquestes tasques són d’uns 30 euros anuals de mitjana, que els ajuntaments podran cobrar als veïns d’aquestes zones on cal fer aquest manteniment de vegetació. En tot cas, la quantitat del preu públic regulat en l’ordenança consistirà en una quantia fixa de la urbanització, amb la qual els propietaris de les finques de la urbanització han de respondre solidàriament._x000a_L’objectiu d’aquest programa és ajudar a complir amb la legislació vigent i, en conseqüència, millorar la seguretat de les persones i béns residents en aquests nuclis i, en cas d’incendi forestal, millorar la seguretat de les condicions dels equips d’extinció._x000a_El suport tècnic que ofereix la Diputació de Barcelona als ajuntaments consisteix en la redacció de projectes d’enginyeria per a l’obertura de les franges perimetrals de protecció i per la reducció de l’arbrat i estassada del sotabosc a les parcel•les. Un cop els ajuntaments disposen d’aquest projecte, poden sol•licitar ajut econòmic per a l’obertura de la franja perimetral de protecció així com per al tractament de vegetació a les parcel•les de titularitat pública._x000a_"/>
    <s v="Ajuntament"/>
    <n v="2018"/>
    <n v="2020"/>
    <s v="No iniciada"/>
    <m/>
    <m/>
    <s v="Diputació de Barcelona"/>
    <s v="Incendis forestals"/>
    <s v="Major risc d'incendi"/>
    <m/>
    <m/>
    <m/>
    <s v="Preservació de la riquesa forestal"/>
    <s v="Preservation of forest wealth"/>
    <n v="0"/>
    <m/>
    <n v="0"/>
    <x v="0"/>
    <s v="Medi natural"/>
    <m/>
    <m/>
    <s v="PAM INFOCAT Fogars de Montclús, Pla de Conservació del Parc Natural del Montseny i Estudi dels efectes del canvi climàtic en el Montseny: diagnosi, impactes i vulnerabilitats (Life Clinomics)."/>
    <s v="Ajuntament (indirecte)"/>
    <s v="Agricultura i sector forestal"/>
    <x v="0"/>
  </r>
  <r>
    <s v="Fogars de Montclús"/>
    <n v="3"/>
    <x v="1"/>
    <x v="2"/>
    <s v="Aprofitar els recursos forestals locals per a producció de biomassa"/>
    <s v="Take advantage of local forest resources for biomass production"/>
    <s v="L’aprofitament de la biomassa per a usos energètics pot ser una solució per als problemes derivats de la utilització de combustibles fòssils per a usos tèrmics, com poden ser l’impacte contaminant de l’ús de l’energia, l’esgotament i la deslocalització de recursos bàsics. A més, l’aprofitament energètic de la biomassa afavoreix el manteniment i desenvolupament dels sectors agrícola i forestal si es realitza mitjançant la posada en cultiu de terres en dessús i l’aprofitament de matèries primes forestals._x000a__x000a_Alguns dels avantatges de la biomassa com a Font d’energia són:_x000a_-  Cost més baix que els combustibles fòssils _x000a_- Generació de llocs de treball _x000a_- Millora de la gestió d’incendis forestals _x000a_- Balanç neutre d’emissions de CO2 _x000a_- Reducció de la dependència de fonts d’energia externes_x000a__x000a_Algunes de les accions que es poden desenvolupar per fomentar l’aprofitament de l’ús de la biomassa en les calderes dels habitatges del municipi són:_x000a_- Elaborar un inventari anual del número de calderes al municipi_x000a_- Línia directa d’assessorament per a la ciutadania_x000a_- Assessorament i seguiment d’iniciatives en el sector terciari_x000a_- Tirar endavant la instal•lació de la xarxa de biomassa als equipaments municipals_x000a_"/>
    <s v="Ajuntament"/>
    <n v="2020"/>
    <n v="2030"/>
    <s v="No iniciada"/>
    <s v="X"/>
    <m/>
    <s v="Sector privat"/>
    <s v="Incendis forestals"/>
    <s v="Major risc d'incendi"/>
    <m/>
    <m/>
    <m/>
    <s v="Preservació de la riquesa forestal i millora de l'economia local"/>
    <s v="Preservation of forest wealth and improvement of the local economy"/>
    <n v="0"/>
    <m/>
    <n v="0"/>
    <x v="0"/>
    <s v="Medi natural"/>
    <m/>
    <m/>
    <s v="Pla de Conservació del Parc Natural del Montseny i Estudi dels efectes del canvi climàtic en el Montseny: diagnosi, impactes i vulnerabilitats (Life Clinomics)."/>
    <s v="Ajuntament (indirecte)"/>
    <s v="Agricultura i sector forestal"/>
    <x v="0"/>
  </r>
  <r>
    <s v="Fogars de Montclús"/>
    <n v="4"/>
    <x v="0"/>
    <x v="2"/>
    <s v="Gestió forestal per a la prevenció del risc d'incendi i preservació de la biodiversitat"/>
    <s v="Forest management for the prevention of the risk of fire and the preservation of biodiversity"/>
    <s v="Atès que el 91% de la superfície de Fogars de Montclús és zona forestal, cal dur a terme la implantació d’una gestió forestal sostenible. El municipi disposa del PAM INFOCAT Fogars de Montclús de l’any 1988, ja que segons el Pla Infocat es tracta d’un municipi amb una vulnerabilitat molt alta als incendis forestals. _x000a__x000a_Entre altres mesures, la gestió forestal ha de permetre: _x000a_• Redactar plans d’ordenació forestal de finques públiques_x000a_• Elaborar un catàleg de camins públics_x000a_• Realitzar el manteniment i la senyalització dels camins de la xarxa viària bàsica d’incendis per facilitar accés de maquinària contra incendis i evacuació de veïns i visitants_x000a_• Promocionar, en la mesura del possible, el manteniment del sotabosc amb les pastures_x000a_• Promocionar reforestacions_x000a__x000a_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_x000a__x000a_També s’ha de mantenir la realització de campanyes de prevenció d’incendis forestals durant les èpoques de l’any amb més risc (del 15 de març al 15 d’octubre). A aquests efectes, cal mantenir les reunions de coordinació entre els responsables de l’ADF i bombers, el tècnics del servei ADF Montseny-Migjorn, el cos d’Agents Rurals i l’Ajuntament._x000a_"/>
    <s v="Ajuntament"/>
    <n v="2019"/>
    <n v="2030"/>
    <s v="No iniciada"/>
    <m/>
    <m/>
    <s v="Diputació de Barcelona"/>
    <s v="Incendis forestals"/>
    <s v="Major risc d'incendi"/>
    <s v="Vulnerabilitat de les espècies forestals a malalties i plagues"/>
    <m/>
    <m/>
    <s v="Disminució de la probabilitat d'inici i propagació d'incendis forestals"/>
    <s v="Decrease of the probability of initiation and propagation of forest fires"/>
    <n v="2500"/>
    <n v="2000"/>
    <n v="24500"/>
    <x v="2"/>
    <s v="Medi natural"/>
    <m/>
    <m/>
    <s v="PAM INFOCAT Fogars de Montclús, Pla de Conservació del Parc Natural del Montseny i Estudi dels efectes del canvi climàtic en el Montseny: diagnosi, impactes i vulnerabilitats (Life Clinomics)."/>
    <s v="Ajuntament (directa)"/>
    <s v="Agricultura i sector forestal"/>
    <x v="0"/>
  </r>
  <r>
    <s v="Fogars de Montclús"/>
    <n v="5"/>
    <x v="3"/>
    <x v="2"/>
    <s v="Incrementar el sector ramader amb el suport de l'Escola de Pastors de Catalunya"/>
    <s v="Increase the livestock sector with the support of the Escola de Pastors de Catalunya"/>
    <s v="A la zona del Parc del Montseny hi pasturen 3 tipus de bestiar: les vaques, les ovelles i les cabres. La ramaderia extensiva és una eina básica per a la gestió i la conservació dels espais oberts, tot i que és un sector que s’ha reduit en gran mesura en les darreres dècades, causant així una disminució de la biodiversitat, sobretot d’ocells. La reducció dels espais oberts i la ramaderia extensiva associada també ha motivat la pèrdua dels conreus i pastures, motivant la reforestació de molts indrets que antigament eren abeuradors per a ramaderia, indrets d’alt interés ecològic per la seva diversitat i presencia d’espècies d’interès ecològic que s’estan perdent._x000a__x000a_Per tal de portar un control de l’estat del sector, es proposa elaborar un inventari de les activitats ramaderes, les espècies, la seva distribució, l’estat i el nombre d’individus, les finques, els propietaris i el tipus de gestió. Aquesta informació permetrà conèixer aquells ramats que es troben en perill de desapareixer i que poden seguir endavant amb el suport de l’Escola de Pastors de Catalunya. _x000a__x000a_L’Escola de Pastors de Catalunya és un projecte formatiu que proposa un nou model de pagesia a través de la incorporació de noves generacions i una aposta per una producció a petita escala de base familiar i/o cooperativa; sostenible amb l’entorn i amb el sector._x000a_"/>
    <s v="Ajuntament"/>
    <n v="2017"/>
    <n v="2030"/>
    <s v="En curs"/>
    <m/>
    <m/>
    <s v="Escola de Pastors de Catalunya"/>
    <s v="Sequeres"/>
    <s v="Vulnerabilitat de les espècies forestals a malalties i plagues"/>
    <s v="Canvis en les zones cultivables"/>
    <s v="Vulnerabilitat dels cultius a malalties i plagues"/>
    <m/>
    <s v="Increment de les zones de ramaderia extensiva"/>
    <s v="Increase in extensive livestock areas"/>
    <n v="0"/>
    <m/>
    <n v="0"/>
    <x v="0"/>
    <s v="Medi natural"/>
    <m/>
    <m/>
    <s v="Pla de Conservació del Parc Natural del Montseny i Estudi dels efectes del canvi climàtic en el Montseny: diagnosi, impactes i vulnerabilitats (Life Clinomics)."/>
    <s v="Altres (sector privat o varis)"/>
    <s v="Agricultura i sector forestal"/>
    <x v="0"/>
  </r>
  <r>
    <s v="Fogars de Montclús"/>
    <n v="6"/>
    <x v="3"/>
    <x v="2"/>
    <s v="Promoure els Acords de Custòdia del Territori"/>
    <s v="Promote land stewardship agreements"/>
    <s v="L'acord de custòdia és el procés mitjançant el qual els propietaris i/o gestors de finques privades es comprometen davant la societat a dur a terme una gestió que tingui cura de la conservació dels valors naturals, culturals i paisatgístics. L'acord de custòdia posa de manifest les necessitats concretes de la finca i els compromisos que s'estableixen entre, d'una banda, la propietat o els gestors (arrendataris, usufructuaris) de la finca i, de l'altra, una entitat de custòdia, que representa el conjunt de la ciutadania, l'interès comú._x000a_Els beneficis de la custòdia del territori en l’àmbit local són: _x000a_ • Una gran diversitat d’eines innovadores per a conservar els valors del territori, basades en les aliances i la participació social. _x000a_• Una oportunitat per al desenvolupament del municipi, utilitzant el potencial del paisatge, la natura i la cultura, tot promocionant l’anomenat ecoturisme. _x000a_• Una manera de generar ocupació, tant en administracions locals com en entitats privades. _x000a_• Un mitjà per a donar suport als propietaris privats del municipi i fomentar, alhora, un aprofitament dels recursos naturals respectuós amb l’entorn. _x000a_• Un mecanisme per a obtenir suport exterior (tècnic, material, humà) per a la gestió del paisatge. _x000a_• Una oportunitat per captar ingressos suplementaris per a la conservació del territori, procedents d’administracions superiors o de fonts de finançament privades (fundacions, empreses, particulars, etc.)_x000a_L’ajuntament de Montseny, com a institució més propera als ciutadans, al territori i al paisatge, pot impulsar la nova filosofia de custòdia del territori amb les següents actuacions:_x000a_• Generar reunions informatives d’alcaldes, regidors i tècnics municipals_x000a_• Promoure campanyes de sensibilització_x000a_• Crear òrgans específics per a l’impuls de la custòdia del territori, o aprofitar els existents_x000a_• Integrar mecanismes de custòdia del territori en el planejament urbanístic i territorial_x000a_• Elaborar i executar documents de planificació ambiental que recullin la custòdia del territori_x000a_• Dissenyar i aplicar una estratègia o pla local per a la promoció de la custòdia del territori_x000a_• Facilitar el contacte i el diàleg entre la propietat i les entitats de custòdia_x000a_• Cercar vies de col•laboració amb entitats de custòdia per a la gestió d’espais d’interès local de propietat privada_x000a_• Crear un fons local per a la custòdia del territori_x000a_D’altra banda, l’Ajuntament també pot adquirir propietats i cercar un acord de custòdia amb alguna entitat privada o crear una entitat local de custòdia que assumeixi les tasques de manteniment. Finalment, l’Ajuntament també pot actuar com a entitat de cistòdia i assolir acords amb propietaris de finques amb interès natural o cultural._x000a__x000a_Alguns “casos exemplars” que ja apliquen mesures d’adaptació al canvi climàtic a través de la custòdia i poden servir d’inspiració al municipi són:_x000a_• El projecte Life Montserrat, que té per ojectius l’increment de la resiliència i la estabilitat dels boscos davant dels incendis i la conservació de la biodiversitat mitjançant la gestió silvipastoral integrada._x000a_• Projectes de custòdia participativa de l’Associació Hàbitats duts a terme en la zona pública dels rius i impulsats per voluntaris i entitats socials._x000a_• Projectes de la Fundació Lurgaia, que posen en marxa plans de recuperació, investigació i sensibilització de terrenys publics o privats per tal de conservar la biodiversitat i gestionar el medi natural._x000a_• Projectes de la Fundacin natura i home, que tenen por objectiu la recuperació i conservació de boscos i espècies mitjançant la custòdia del territori. _x000a_"/>
    <s v="Ajuntament"/>
    <n v="2018"/>
    <n v="2030"/>
    <s v="No iniciada"/>
    <m/>
    <m/>
    <s v="Generalitat de Catalunya"/>
    <s v="Sequeres"/>
    <s v="Augment de desertització o aridesa"/>
    <s v="Canvis en les zones cultivables"/>
    <s v="Vulnerabilitat dels cultius a malalties i plagues"/>
    <m/>
    <s v="Millora la qualitat de l'entorn i el turisme"/>
    <s v="Improves the quality of the environment and tourism"/>
    <n v="0"/>
    <m/>
    <n v="0"/>
    <x v="0"/>
    <s v="Medi natural"/>
    <m/>
    <m/>
    <s v="Pla de Conservació del Parc Natural del Montseny i Estudi dels efectes del canvi climàtic en el Montseny: diagnosi, impactes i vulnerabilitats (Life Clinomics)."/>
    <s v="Altres (sector privat o varis)"/>
    <s v="Agricultura i sector forestal"/>
    <x v="0"/>
  </r>
  <r>
    <s v="Fogars de Montclús"/>
    <n v="7"/>
    <x v="1"/>
    <x v="5"/>
    <s v="Desenvolupar un protocol o ordenança per reduir el consum domèstic de serveis d'aigua"/>
    <s v="Develop a protocol or ordinance to reduce the domestic consumption of water services"/>
    <s v="Actualment Fogars de Montclús no disposa de cap ordenança municipal reguladora de l’ús d’aigua a nivell domèstic, i amb aquesta mesura es proposa desenvolupar una ordenança d’estalvi d’aigua a nivell domèstic, amb l’objectiu de regular tant la incorporació com la utilització de sistemes d’estalvi d’aigua als edificis, les construccions, les zones verdes i l’agricultura, així com també adequar la qualitat de l’aigua a l’ús que se’n faci._x000a__x000a_Per tant, la nova ordenança d’estalvi d’aigua afectaria a l’àmbit domèstic, d’activitats i espai públic urbà, fent èmfasi en: _x000a_• Incorporar, en la fase de planejament, criteris d'estalvi d'aigua i els costos de manteniment dels diferents aspectes de gestió de l'aigua de les zones verdes, estanys artificials, urbanització de carrers, etc. _x000a_• Prioritzar, per a rec de zones verdes, la construcció o recuperació de pous o la recollida de pluvials en projectes urbanístics. _x000a_• Optimitzar el manteniment de les fonts, brolladors i estanys artificials actuals per evitar consums d'aigua innecessaris._x000a_• Realitzar anàlisis fisicoquímics i microbiològics periòdics de les fonts naturals per tal de portar el control de la qualitat de l’aigua._x000a__x000a_A més a més, donant suport a aquesta ordenança, es podran realitzar campanyes comunicatives per informar a la població sobre bones pràctiques per estalviar aigua a les seves llars (inclòs com a acció de mitigació)._x000a_"/>
    <s v="Ajuntament"/>
    <n v="2018"/>
    <n v="2020"/>
    <s v="No iniciada"/>
    <s v="X"/>
    <m/>
    <s v="Diputació de Barcelona"/>
    <s v="Sequeres"/>
    <s v="Augment de les sequeres (durada, freqüència i intensitat)"/>
    <m/>
    <m/>
    <m/>
    <s v="Disminució del consum d'aigua"/>
    <s v="Decrease in water consumption"/>
    <n v="0"/>
    <m/>
    <n v="0"/>
    <x v="0"/>
    <s v="Aigua"/>
    <m/>
    <m/>
    <s v="Reglament del servei municipal d'abastament domiciliari d'aigua potable del municipi de Fogars de Montclús"/>
    <s v="Ajuntament (indirecte)"/>
    <s v="Aigua"/>
    <x v="0"/>
  </r>
  <r>
    <s v="Fogars de Montclús"/>
    <n v="8"/>
    <x v="1"/>
    <x v="5"/>
    <s v="Campanya per l’estalvi d’aigua i aprofitament de l’aigua no potable"/>
    <s v="Campaign to save water and non-potable water use"/>
    <s v="La sensibilitzaicó respecte l’estalvi d’aigua en l’àmbit domèstic és molt important ja que és el sector responsable de la major part d’aquest consum. Es proposa elaborar una campanya basada en la distribució de vàlvules i difusors per aixetes amb la finalitat que la ciutadania comprovi per si mateixa aquests mecanismes d’estalvi. _x000a__x000a_Per altra banda, una de les pràctiques per aconseguir una millor eficiència en l'ús i l'estalvi de l'aigua és aprofitar aigua no potable (que, un cop tractada, és un recurs no potable d'alta qualiat) en aquelles accions quotidianes que no requereixen aigua apta per al consum humà, com les descàrregues de vàters, el reg de jardins, l'aigualeig de carrers, etc. Mitjançant l'aprofitament de recursos no potables podem preservar els recursos de les xarxes d'abastament d'aigua potable, mesura que resulta especialment eficaç en èpoques d'escassetat d'aigua. Entre els recursos no potables que podem aprofitar en l'àmbit urbà trobem:_x000a_• Les aigües pluvials: les que provenen de la pluja i que podem recollir de zones no transitades com les teulades, els dipòsits específics, etc. _x000a_• Les aigües grises: són, bàsicament, les que s'esmunyen canonada avall després de dutxar-nos, banyar-nos, rentar-nos les mans o posar la rentadora. Aquestes aigües es poden reutilitzar, per exemple, per al dipòsit del vàter si es té la instal•lació adient. _x000a_• En habitatges i edificis aïllats, les aigües depurades a l'àmbit domèstic, un cop regenerades. _x000a_• Les aigües procedents del rentatge de filtres de les piscines. _x000a_• Altres recursos no potables que es poden aprofitar de manera puntual o continuada, per proximitat entre la font i l'ús_x000a_Per tant, en les campanyes relacionades amb l’estalvi d’aigua també es poden facilitar díptics informatius sobre els avantatges de l’aprofitament de l’aigua no potable i les tècniques per fer-ho._x000a_"/>
    <s v="Ajuntament"/>
    <n v="2018"/>
    <n v="2030"/>
    <s v="No iniciada"/>
    <s v="X"/>
    <m/>
    <s v="Diputació de Barcelona"/>
    <s v="Sequeres"/>
    <s v="Augment de les sequeres (durada, freqüència i intensitat)"/>
    <m/>
    <m/>
    <m/>
    <s v="Disminució del consum d'aigua"/>
    <s v="Decrease in water consumption"/>
    <n v="3500"/>
    <m/>
    <n v="3500"/>
    <x v="0"/>
    <m/>
    <m/>
    <m/>
    <m/>
    <s v="Ajuntament (indirecte)"/>
    <s v="Aigua"/>
    <x v="0"/>
  </r>
  <r>
    <s v="Fogars de Montclús"/>
    <n v="9"/>
    <x v="1"/>
    <x v="5"/>
    <s v="Potenciar en els usos que ho permetin, recursos d'aigua no potable: aigües pluvials, freàtiques o regenerades"/>
    <s v="To promote , for those uses where it is possible, non-potable water resources: rainwater, phreatic or regenerated water"/>
    <s v="Els recursos hídrics alternatius corresponen als aprofitaments de l’aigua procedent dels sistemes de captació i emmagatzematge d’aigües pluvials, l’aigua de drenatge procedent de pous de captació d’aigües subterrànies i l’aigua regenerada procedent de les estacions depuradores d’aigües residuals municipals._x000a__x000a_L’aprofitament d’aquests recursos hídrics té els següents avantatges: és neta en comparació amb altres fonts d’aigua dolça disponibles, és un recurs gratuït i independent de les companyies subministradores i per captar-la, emmagatzemar-la i distribuir-la es necessita una infraestructura relativament senzilla._x000a__x000a_D’altra banda, l’ús i la qualitat dels recursos hídrics alternatius han de complir les prescripcions establertes per la normativa vigent relativa a reutilizació. Aquests recursos no es poden destinar a l’ús de boca, però si que es poden destinar a altres usos que permetin reduir consums i costos econòmics derivats de la gestió del sistema de sanejament. Els principals serveis i aplicacions que poden cobrir aquests recursos són:_x000a_• Demanda privada: cisternes d’inodors, rentat de terres i rentadores, rentat de vehicles i reg de jardins._x000a_• Demanda municipal: reg d’espais verds, reg de zones esportives, reg d’horts públics, recuperació de zones humides, neteja viària i de clavegueram i rentat de terres _x000a_• Demanda industrial: neteja de superfícies i vehicles industrials, dipòsit d’emmagatzematge d’aigua contra incendis i reg."/>
    <s v="Ajuntament"/>
    <n v="2020"/>
    <n v="2030"/>
    <s v="No iniciada"/>
    <s v="X"/>
    <m/>
    <s v="Diputació de Barcelona"/>
    <s v="Sequeres"/>
    <s v="Augment de les sequeres (durada, freqüència i intensitat)"/>
    <s v="Major durada de l'estiatge de rius i rieres"/>
    <m/>
    <m/>
    <s v="Garantia d'abastament i autosuficiència"/>
    <s v="Ensuring supply and self-sufficiency"/>
    <n v="20000"/>
    <m/>
    <n v="20000"/>
    <x v="2"/>
    <s v="Aigua"/>
    <m/>
    <m/>
    <s v="Reglament del servei municipal d'abastament domiciliari d'aigua potable del municipi de Fogars de Montclús"/>
    <s v="Ajuntament (indirecte)"/>
    <s v="Aigua"/>
    <x v="0"/>
  </r>
  <r>
    <s v="Fogars de Montclús"/>
    <n v="10"/>
    <x v="0"/>
    <x v="5"/>
    <s v="Inventariar les rases del municipi per realitzar-ne el manteniment adequat"/>
    <s v="Inventory of the ditches of the municipality to carry out a proper maintenance"/>
    <s v="Per tal d’evitar desbordaments en cas de pluges molt intenses, el curs del riu compta amb un seguit de dispositius i elements naturals (aiguamolls, canyissars, zones de nidificació...) que garanteixen la conservació de les diferents espècies de vegetació i fauna que hi habiten. _x000a__x000a_D’altra banda, al municipi també s’hi localitzen un elevat nombre de rases de canalització per tal de dirigir l’aigua. Aquests elements, es poden veure afectats en cas de pluges molt intenses que poden provocar desbordaments i inundacions. _x000a__x000a_Per evitar‐ho es proposa seguir un programa anual de seguiment, neteja i manteniment de les rases existents per evitar desbordaments del riu i les rieres: elements reductors de la velocitat de l'aigua i elements dissipadors de l'energia que porta el corrent d'aigua. "/>
    <s v="Ajuntament"/>
    <n v="2020"/>
    <n v="2030"/>
    <s v="No iniciada"/>
    <m/>
    <m/>
    <s v="Diputació de Barcelona"/>
    <s v="Precipitació extrema"/>
    <s v="Augment del risc d'inundacions"/>
    <s v="Augment del risc de riuades"/>
    <m/>
    <m/>
    <s v="Evitar desbordaments"/>
    <s v="Avoid overflows"/>
    <m/>
    <n v="500"/>
    <n v="5000"/>
    <x v="0"/>
    <s v="Aigua"/>
    <m/>
    <m/>
    <s v="Reglament del servei municipal d'abastament domiciliari d'aigua potable del municipi de Fogars de Montclús"/>
    <s v="Ajuntament (directa)"/>
    <s v="Aigua"/>
    <x v="0"/>
  </r>
  <r>
    <s v="Fogars de Montclús"/>
    <n v="11"/>
    <x v="0"/>
    <x v="5"/>
    <s v="Estudiar la localització i quantificació de les pèrdues de la xarxa de subministrament d'aigua potable"/>
    <s v="To study the location and quantification of losses coming from the drinking water supply network"/>
    <s v="El subministrament d’aigua potable és un dels serveis bàsics responsabilitat dels ajuntaments i que ha de garantir el compliment de totes les normatives que li són d’afectació. A part de dur a terme un seguiment sobre la qualitat de l’aigua, és molt important també realitzar una correcta avaluació de les instal•lacions i de la xarxa en la seva totalitat, ja que les pèrdues poden comportar grans costos econòmics i volums d’aigua desaprofitats. _x000a__x000a_Amb aquesta actuació es proposa elaborar un estudi que inclogui el següent:_x000a_- Quantificació del tipus de subministrament, si es fa amb comptadors o per aforament._x000a_- Origen del subministrament amb la quantificació de les captacions o extraccions en el sistema natural._x000a_- Llistat de les companyies de subministrament, longitud de la canalització de subministrament amb el seu estat i antiguitat._x000a_- Avaluació de les pèrdues d'aigua en la xarxa, avaluació de l'aigua subministrada i la comptabilitzada._x000a_- Estat i antiguitat de la xarxa de distribució._x000a__x000a_També existeixen sistemes de telegestió i telemesura de l’estat de la xarxa de distribució de l’aigua, que permeten detectar fugues de manera ràpida i precisa. _x000a_"/>
    <s v="Ajuntament"/>
    <n v="2020"/>
    <n v="2030"/>
    <s v="No iniciada"/>
    <s v="X"/>
    <m/>
    <s v="Diputació de Barcelona"/>
    <s v="Sequeres"/>
    <s v="Augment de les sequeres (durada, freqüència i intensitat)"/>
    <m/>
    <m/>
    <m/>
    <s v="Garantia d'abastament"/>
    <s v="Sourcing Guarantee"/>
    <n v="20000"/>
    <m/>
    <n v="20000"/>
    <x v="2"/>
    <s v="Aigua"/>
    <m/>
    <m/>
    <s v="Reglament del servei municipal d'abastament domiciliari d'aigua potable del municipi de Fogars de Montclús"/>
    <s v="Ajuntament (directa)"/>
    <s v="Aigua"/>
    <x v="0"/>
  </r>
  <r>
    <s v="Fogars de Montclús"/>
    <n v="12"/>
    <x v="0"/>
    <x v="3"/>
    <s v="Elaborar un pla de verd urbà públic que prioritzi espècies autòctones i de baixes demandes hídriques"/>
    <s v="Prepare a public urban green plan that prioritizes autochthonous species and low water demands"/>
    <s v="Es proposa la elaboració d’un Pla de verd urbà que constitueixi un instrument estratègic per concretar el compromís municipal en la conservació del verd i de la biodiversitat. Alhora, promourà la relació entre la població i el patrimoni natural fent que la infraestructura ecològica sigui un recurs que ofereixi el màxim de serveis ambientals. El Pla hauria d’incloure des de criteris de jardineria fins a models de gestió (ús de fitosanitaris, selecció d’espècies, sistemes de reg, etc.) i els efectes del verd urbà sobre la població._x000a_Aquest Pla haurà de formalitzar els criteris de vegetació dels espais públics, prioritzant espècies autòctones i de baixes demandes hídriques, així com també tenir en compte aspectes d’al•lèrgens i altres elements de salut en la selecció d’espècies municipals. A més a més, pot incloure tècniques per l’eradicació i la prevenció de plantes exòtiques invasores i aprofitar per fer sensibilització a la població perquè ho tinguin en compte en l’enjardinament. Una eina que es pot utilitzar en aquest camp és la Guia d’identificació i subtitució en jardineria de les plantes exòtiques invasores del Parc Natural del Montseny._x000a_Actualment el municipi de Montseny té molt poca superfície urbana arbrada i aquesta no disposa de cap sistema de reg a part del reg manual en época de sequera a l’estiu. Tot i això, es podría fer una selecció d’espècies més adaptades a les condicions climàtiques del municipi a partir del Catàleg de la flora vascular del massís del Montseny (1716-2016)._x000a_El Pla també hauria de formalitzar els criteris de vegetació a complir en els projectes d'urbanització, tenint en compte els diferents usos i situacions (nivells d'ocupació, desenvolupament escalonat, proximitat a zones naturals, etc.)._x000a_"/>
    <s v="Ajuntament"/>
    <n v="2022"/>
    <n v="2025"/>
    <s v="No iniciada"/>
    <m/>
    <m/>
    <s v="Diputació de Barcelona"/>
    <s v="Sequeres"/>
    <s v="Major vulnerabilitat del verd urbà"/>
    <m/>
    <m/>
    <m/>
    <s v="Adequació del verd urbà"/>
    <s v="Adaptation of urban green"/>
    <n v="3750"/>
    <m/>
    <n v="3750"/>
    <x v="0"/>
    <s v="Verd urbà"/>
    <m/>
    <m/>
    <s v="Catàleg de la flora vascular del massís del Montseny (1716-2016)"/>
    <s v="Ajuntament (directa)"/>
    <s v="Medi ambient i biodiversitat"/>
    <x v="0"/>
  </r>
  <r>
    <s v="Fogars de Montclús"/>
    <n v="13"/>
    <x v="0"/>
    <x v="3"/>
    <s v="Desenvolupar plans de control d'espècies al·lòctones i plagues urbanes"/>
    <s v="Develop control plans for alien species and urban plagues"/>
    <s v="El control de les plagues urbanes està dirigit a mantenir la via pública i edificis municipals d'ús públic sanejats d'artròpodes i rosegadors, per tal de prevenir la transmissió de malalties anomenades zoonosis i garantir la salubritat dels llocs i edificis públics. Es proposa estructurar un programa en 4 fases: _x000a_• Inspecció._x000a_• Avaluació i diagnòstic de la situació._x000a_• Disseny d’un pla de treball i realització del servei mitjançant metodologies que no afectin a la fauna local (per exemple, els depredadors)._x000a_• Avaluació continuada del Programa de control de plagues._x000a_També es poden georeferenciar tant els punts o sectors on s’hagin detectat les plagues com els punts de control i tractament, així com el seu seguiment continuat en el temps. Caldrà integrar en el control de les plagues existents amb les que vagin apareixent a conseqüència del canvi climàtic._x000a_Aquest control de plagues també es pot ampliar a aquelles que afecten a la vegetació d’espècies forestals per tal de dur a terme una avaluació completa de les plagues del municipi._x000a_"/>
    <s v="Ajuntament"/>
    <n v="2022"/>
    <n v="2030"/>
    <s v="No iniciada"/>
    <m/>
    <m/>
    <s v="Diputació de Barcelona"/>
    <s v="Calor extrema"/>
    <s v="Major vulnerabilitat del verd urbà"/>
    <s v="Canvis en les espècies urbanes (p. Ex. Adaptació de les cotorres)"/>
    <m/>
    <m/>
    <s v="Disminució del nombre de plagues"/>
    <s v="Decrease in the number of pests"/>
    <n v="3750"/>
    <m/>
    <n v="3750"/>
    <x v="0"/>
    <m/>
    <m/>
    <m/>
    <m/>
    <s v="Ajuntament (directa)"/>
    <s v="Medi ambient i biodiversitat"/>
    <x v="0"/>
  </r>
  <r>
    <s v="Fogars de Montclús"/>
    <n v="14"/>
    <x v="0"/>
    <x v="9"/>
    <s v="Redactar un protocol d'actuació en cas d'onades de calor"/>
    <s v="Write a protocol of action in case of heat waves"/>
    <s v="Un dels efectes en la salut més àmpliament estudiat són les onades de calor, que provoquen augments del nombre de defuncions i hospitalitzacions de més d’un 20%, sobretot en les persones grans i les que pateixen patologies cròniques prèvies. A Catalunya, cada any, més de 300 morts es poden atribuir a la calor. Les projeccions preveuen que les onades de calor cada vegada seran més freqüents i persistents, i el municipi no disposa de cap protocol específic d'actuació per aquest tipus de situacions._x000a__x000a_Es proposa redactar un protocol de d’actuació en cas d’onades de calor, dispositiu principalment dirigit a la gent gran, un dels col.lectius més vulnerables a patir les conseqüències de les altes temperatures. Entre les actuacions que ha de recollir aquest protocol es preveuen les següents: _x000a_• Identificar les persones vulnerables (jubilats, malalts, etc.) per tal d'avisarles de l'activació del protocol en cas de risc imminent. _x000a_• Identificar els edificis adequats per a un ús temporal. Cal assegurar que l'edifici no sigui tampoc vulnerable en cas de tall elèctric (per exemple, perquè disposa d'un grup electrogen). _x000a_• Establir els protocols d'avís i transport d'afectats en cas de període d'emergència. _x000a_• Canviar els horaris dels esdeveniments que es fan a l'aire lliure a l'estiu, per tal d'evitar les hores de màxima radiació solar i de risc més elevat. _x000a_• Comunicar i sensibilitzar la població –i en especial els grups de risc com les persones grans– envers les mesures preventives a adoptar._x000a_"/>
    <s v="Ajuntament"/>
    <n v="2018"/>
    <n v="2020"/>
    <s v="No iniciada"/>
    <m/>
    <m/>
    <s v="Diputació de Barcelona"/>
    <s v="Calor extrema"/>
    <s v="Augment de la mortalitat/morbilitat associada a la calor"/>
    <s v="Aparició de noves malaties"/>
    <s v="Augment de l'efecte illa de calor "/>
    <m/>
    <s v="Millorar la qualitat de vida"/>
    <s v="Improve the quality of life"/>
    <n v="3750"/>
    <m/>
    <n v="3750"/>
    <x v="0"/>
    <m/>
    <m/>
    <m/>
    <m/>
    <s v="Ajuntament (directa)"/>
    <s v="Salut"/>
    <x v="0"/>
  </r>
  <r>
    <s v="Fogars de Montclús"/>
    <n v="15"/>
    <x v="0"/>
    <x v="9"/>
    <s v="Impulsar actuacions de prevenció i sensibilització a la població davant de l'increment de les al·lèrgies"/>
    <s v="Promote prevention and awareness-raising actions for the population in front of the increase of allergies"/>
    <s v="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_x000a__x000a_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_x000a__x000a_Amb aquesta actuació es proposa l’elaboració de butlletins i cartells informatius sobre com prevenir la proliferació de les al•lèrgies i oferir diferents tipus de consells segons el tipus d’al•lèrgen._x000a_"/>
    <s v="Ajuntament"/>
    <n v="2019"/>
    <n v="2025"/>
    <s v="No iniciada"/>
    <m/>
    <m/>
    <s v="Diputació de Barcelona"/>
    <s v="Calor extrema"/>
    <s v="Augment de les al·lèrgies"/>
    <s v="Canvis en els patrons de pol·linització "/>
    <s v="Transversal (comunicació i informació general o de fenòmens meteorològics)"/>
    <m/>
    <s v="Disminució dels episodis al·lèrgics al municipi"/>
    <s v="Decreased allergic episodes in the municipality"/>
    <m/>
    <n v="450"/>
    <n v="2700"/>
    <x v="0"/>
    <m/>
    <m/>
    <m/>
    <m/>
    <s v="Ajuntament (directa)"/>
    <s v="Salut"/>
    <x v="0"/>
  </r>
  <r>
    <s v="Fogars de Montclús"/>
    <n v="16"/>
    <x v="0"/>
    <x v="9"/>
    <s v="Realitzar sessions d'informació a la ciutadania sobre els impactes del canvi climàtic en la salut"/>
    <s v="To carry out public information sessions about the climate change impacts on health"/>
    <s v="El canvi climàtic influeix en els requisits bàsics per a la salut: un aire net, aigua potable, aliments suficients i un habitatge segur. L'evidència científica sobre els efectes en la salut mostra que el canvi climàtic ja ha alterat la distribució d'alguns vectors de malalties infeccioses, ha modificat l'estacionalitat d'alguns pòl•lens al.lergènics i ha incrementat les morts relacionades amb les onades de calor._x000a__x000a_Degut a la importancia d’aquests fets sobre la població del municipi, sobretot de la més envellida, es proposa realizar sesión d’informació ciutadana o butlletinc informatius sobre els efectes del canvi climàtic sobre la salut i mesures d’adaptació que es poden prendre en el dia a dia. _x000a_"/>
    <s v="Ajuntament"/>
    <n v="2020"/>
    <n v="2025"/>
    <s v="No iniciada"/>
    <m/>
    <m/>
    <s v="Diputació de Barcelona"/>
    <s v="Calor extrema"/>
    <s v="Transversal (comunicació i informació general o de fenòmens meteorològics)"/>
    <s v="Augment de les al·lèrgies"/>
    <s v="Augment de la mortalitat/morbilitat associada a la calor"/>
    <m/>
    <s v="Millorar la qualitat de vida"/>
    <s v="Improve the quality of life"/>
    <m/>
    <n v="450"/>
    <n v="2250"/>
    <x v="0"/>
    <m/>
    <m/>
    <m/>
    <m/>
    <s v="Ajuntament (directa)"/>
    <s v="Salut"/>
    <x v="0"/>
  </r>
  <r>
    <s v="Fogars de Montclús"/>
    <n v="17"/>
    <x v="0"/>
    <x v="6"/>
    <s v="Fomentar els òrgans de participació vinculats a l’adaptació al canvi climàtic"/>
    <s v="Encourage participation bodies linked to climate change adaptation"/>
    <s v="Fomentar la participació en òrgans de participació vinculats a l’adaptació al canvi climàtic és una iniciativa que beneficia tant a la societat, ja que s’incrementaran els coneixements i la informació, com als projectes que es desenvolupen, ja que els mateixos agents podran aportar noves visions i actuacions. Un exemple d’òrgan de participació és la Mesa Territorial per l’Adaptació al Canvi Climàtic (MeTACC), creada amb el projecte LIFE CLINOMICS._x000a__x000a_Les MeTACC són òrgans participatius que han d’ajudar a avançar vers una estratègia col•lectiva d’adaptació al canvi climàtic per superar els impactes previstos en el sector agroforestal, pesquer i turístic dels territoris en qüestió i generar noves oportunitats de desenvolupament socioeconòmic sostenible._x000a__x000a_Aquestes meses compten amb la participació directa dels agents socioeconòmics del territori vinculats amb els sectors d’interès pel projecte: l’agrari, el forestal, el pesquer i el turístic. Les aportacions dels actors territorials enriqueixen els resultats obtinguts amb els estudis._x000a__x000a_Els òrgans de participació territorials i socio-econòmics, elaboraren estudis i documents (com són plans d'acció i estratègies per a l'adaptació), dissenyen eines per a les autoritats locals i els agents socioeconòmics (com són les metodologies i les proves pilot), i generen coneixement, capacitació i informació dels agents i conscienciació de la societat i altres elements que han de facilitar l'acció en favor de l'adaptació._x000a_"/>
    <s v="Ajuntament"/>
    <n v="2020"/>
    <n v="2030"/>
    <s v="No iniciada"/>
    <m/>
    <m/>
    <s v="Diputació de Barcelona"/>
    <s v="Altres (especificar)"/>
    <s v="Transversal (comunicació i informació general o de fenòmens meteorològics)"/>
    <m/>
    <m/>
    <m/>
    <m/>
    <m/>
    <m/>
    <m/>
    <m/>
    <x v="0"/>
    <m/>
    <m/>
    <m/>
    <m/>
    <s v="Ajuntament (directa)"/>
    <s v="Altres"/>
    <x v="0"/>
  </r>
  <r>
    <s v="Fogars de Montclús"/>
    <n v="18"/>
    <x v="0"/>
    <x v="6"/>
    <s v="Fomentar i recolzar els productes locals del municipi "/>
    <s v="To promote and to support the local products of the municipality"/>
    <s v="Fomentar i recolzar els productes locals del municipi ajuda a reforçar l’economia local, permet un consum ambientalment més sostenible en reduir la despesa energètica en el transport dels productes, contribueix al manteniment de petites explotacions i s’evita l’abandonament de zones forestals, afavorint així la conservació d’espècies autòctones en perill de desaparició. Els productes locals es poden fomentar a partir dels següents mitjans:_x000a_- Els mateixos restauradors i botigues de la zona, ja sigui amb fires gastronòmiques, etiquetes de qualitat de producte o servei, etc._x000a_- La Xarxa de Productes de la Terra, agrupació voluntària de 12 ens locals d’àmbit supramunicipal impulsada per la Diputació de Barcelona l’any 2010 que agrupa més d’un miler d’empreses productores i elaboradores de productes alimentaris de qualitat de la demarcació de Barcelona. L’objectiu principal de la Xarxa és enfortir aquest teixit empresarial, per tal que les empreses siguin més competitives i sostenibles, i els territoris més atractius i de qualitat._x000a_- El Mercat virtual del Montseny, instrument innovador de divulgació i de suport a la comercialització en circuit curt dels productors del Parc Natural del Montseny. És una web de promoció i comercialització electrònica que facilita la comunicació i venda directa entre els productors del Parc i els consumidors._x000a_Es considera que al tractar-se d’iniciatives ja implantades, l’Ajuntament només n’haurà de fer difusió i aquesta actuació no presentarà cap cost addicional._x000a_"/>
    <s v="Ajuntament"/>
    <n v="2020"/>
    <n v="2030"/>
    <s v="No iniciada"/>
    <m/>
    <m/>
    <s v="Diputació de Barcelona"/>
    <s v="Altres (especificar)"/>
    <s v="Transversal (comunicació i informació general o de fenòmens meteorològics)"/>
    <m/>
    <m/>
    <m/>
    <m/>
    <m/>
    <m/>
    <m/>
    <m/>
    <x v="2"/>
    <m/>
    <m/>
    <m/>
    <m/>
    <s v="Ajuntament (directa)"/>
    <s v="Altres"/>
    <x v="0"/>
  </r>
  <r>
    <s v="Fogars de Montclús"/>
    <n v="19"/>
    <x v="0"/>
    <x v="8"/>
    <s v="Fomentar el turisme sostenible"/>
    <s v="To promote sustainable tourism"/>
    <s v="El turisme actua com a vector inductor del canvi climàtic ja que és molt intensiu pel que fa a emissions de grans quantitats de carboni. Per altra banda, el canvi climàtic també afectarà greument al turisme degut a l’increment de la temperatura previst i la escassetat hídrica._x000a_Per tal de fer front al canvi climàtic i permetre la sostenibilitat del territori s’ha de fomentar un model turístic sostenible, és a dir, que respongui a les necessitats dels turistes alhora que es respecta l’entorn i es minimitzen els seus impactes negatius. A continuació es detallen dues eines existents per fomentar aquest tipus de turisme:_x000a_- La Carta Europea de Turisme Sostenible (CETS) és una eina de gestió que ajuda a les àrees protegides a millorar contínuament en el desenvolupament de l'activitat turística, tenint en compte les necessitats del medi ambient, la població local i les empreses turístiques locals._x000a_- El Distintiu de garantia de qualitat ambiental és un sistema català d’etiquetatge ecològic que reconeix productes i serveis que superen determinats requeriments de qualitat ambiental més enllà dels establerts com a obligatoris per la normativa vigent._x000a_Es considera que el cost per desenvolupar aquestes i d’altres iniciatives relacionades no està vinculat a l’Ajuntament._x000a_"/>
    <s v="Ajuntament"/>
    <n v="2020"/>
    <n v="2030"/>
    <s v="No iniciada"/>
    <m/>
    <m/>
    <s v="Diputació de Barcelona"/>
    <s v="Altres (especificar)"/>
    <s v="Pèrdua atractiu turístic "/>
    <s v="Transversal (comunicació i informació general o de fenòmens meteorològics)"/>
    <m/>
    <m/>
    <m/>
    <m/>
    <m/>
    <m/>
    <m/>
    <x v="2"/>
    <m/>
    <m/>
    <m/>
    <m/>
    <s v="Ajuntament (directa)"/>
    <s v="Turisme"/>
    <x v="0"/>
  </r>
  <r>
    <s v="Folgueroles"/>
    <n v="1"/>
    <x v="0"/>
    <x v="12"/>
    <s v="Establir avisos directes a la població sensible a les onades de calor"/>
    <s v="Establish direct notices to the sensitive population of heat waves"/>
    <s v="Obtenir anualment el llistat de les persones vulnerables del municipi i un contacte per tal d'avisar-les directament davant dels avisos d'onades de calor o períodes de calor. Identificar un responsable d'obtenir el llistat i de contactar amb les persones."/>
    <s v="Coordinador PAESC"/>
    <n v="2018"/>
    <n v="2020"/>
    <s v="No iniciada"/>
    <m/>
    <m/>
    <m/>
    <s v="Calor extrema"/>
    <s v="Augment de la mortalitat/morbilitat associada a la calor"/>
    <m/>
    <m/>
    <m/>
    <m/>
    <m/>
    <n v="2000"/>
    <m/>
    <n v="2000"/>
    <x v="3"/>
    <s v="Altres"/>
    <m/>
    <m/>
    <m/>
    <s v="Ajuntament (directa)"/>
    <s v="Protecció civil i emergències"/>
    <x v="2"/>
  </r>
  <r>
    <s v="Folgueroles"/>
    <n v="2"/>
    <x v="0"/>
    <x v="12"/>
    <s v="Integrar la informació de l'estació meteorològica existent per informar la població i establir un sistema d'avisos."/>
    <s v="Integrate the information of the existing weather station to inform the population"/>
    <s v="El municipi disposa d'una estació meteorològica dins de la xarxa meteosona.cat. Es proposa la integració de la informació generada en temps real i de les imatges de la webcam instal·lada en un sistema d'informació a la població, a partir de pantalles situades pel municipi, i del desenvolupament d'un sistema d'avisos a la població amb dades en temps real."/>
    <s v="Coordinador PAESC"/>
    <n v="2019"/>
    <n v="2022"/>
    <s v="No iniciada"/>
    <m/>
    <m/>
    <m/>
    <s v="Calor extrema"/>
    <s v="Transversal (comunicació i informació general o de fenòmens meteorològics)"/>
    <m/>
    <m/>
    <m/>
    <m/>
    <m/>
    <n v="2000"/>
    <m/>
    <n v="2000"/>
    <x v="5"/>
    <s v="Altres"/>
    <m/>
    <m/>
    <m/>
    <s v="Ajuntament (directa)"/>
    <s v="Protecció civil i emergències"/>
    <x v="2"/>
  </r>
  <r>
    <s v="Folgueroles"/>
    <n v="3"/>
    <x v="0"/>
    <x v="12"/>
    <s v="Gestió de la llera del torrent per evitar acumulacions de restes vegetals al pont de la piscina"/>
    <s v="Management of the torrent stream to avoid accumulations of plant remains"/>
    <s v="Gestió i manteniment de la llera aigües amunt per tal d'evitar les acumulacions de restes vegetals que a vegades es donen al pont de la piscina (c. St. Jordi) durant episodis de pluja intensa. "/>
    <s v="Coordinador PAESC"/>
    <n v="2019"/>
    <n v="2030"/>
    <s v="En curs"/>
    <m/>
    <m/>
    <m/>
    <s v="Inundacions"/>
    <s v="Augment del risc d'inundacions"/>
    <m/>
    <m/>
    <m/>
    <m/>
    <m/>
    <n v="0"/>
    <n v="2000"/>
    <n v="22000"/>
    <x v="3"/>
    <s v="Urbanisme"/>
    <m/>
    <m/>
    <m/>
    <s v="Ajuntament (directa)"/>
    <s v="Protecció civil i emergències"/>
    <x v="2"/>
  </r>
  <r>
    <s v="Folgueroles"/>
    <n v="4"/>
    <x v="0"/>
    <x v="9"/>
    <s v="Implantar itineraris amb ombra pel nucli."/>
    <s v="Implement shaded itineraries."/>
    <s v="Revisar les zones d'ombra en els principals itineraris a peu del nucli, valorant la instal·lació de proteccions solars fixes o provisionals als principals punts de trànsit peatonal (camins escolars, camí a zones de piscina, casal d'avis, per exemple). L'acció pretén protegir a les persones més vulnerables les dies dels dies calorosos i onades de calor). Poden ser tendals que només es posin en l'època estival o implantació de verd urbà. Es pot definir un itinerari amb estructures protectores (arbrat, tendals vela) i senyalitzar-lo."/>
    <s v="Coordinador PAESC"/>
    <n v="2019"/>
    <n v="2025"/>
    <s v="No iniciada"/>
    <m/>
    <m/>
    <m/>
    <s v="Calor extrema"/>
    <s v="Augment de la mortalitat/morbilitat associada a la calor"/>
    <m/>
    <m/>
    <m/>
    <m/>
    <m/>
    <n v="2800"/>
    <m/>
    <n v="2800"/>
    <x v="3"/>
    <s v="Urbanisme"/>
    <m/>
    <m/>
    <m/>
    <s v="Ajuntament (directa)"/>
    <s v="Salut"/>
    <x v="2"/>
  </r>
  <r>
    <s v="Folgueroles"/>
    <n v="5"/>
    <x v="0"/>
    <x v="9"/>
    <s v="Adaptar alguns equipaments per onades de calor (amb sistema de fred si és necessari)"/>
    <s v="Adapt some equipment for heat waves"/>
    <s v="Davant d'episodis d'onades de calor, plantejar diversos temes com permetre l'accés gratuït a les piscines municipals, preparar edificis per acollir a diverses persones. Es pot concretar un edifici concret amb alguna sala concreta a climatitzar. Es contempla un cost per sistemes de clima (fred, principalment), que poden anar vinculats a autoconsum fotovoltaic)."/>
    <s v="Coordinador PAESC"/>
    <n v="2019"/>
    <n v="2025"/>
    <s v="No iniciada"/>
    <m/>
    <m/>
    <m/>
    <s v="Calor extrema"/>
    <s v="Augment de la mortalitat/morbilitat associada a la calor"/>
    <m/>
    <m/>
    <m/>
    <m/>
    <m/>
    <n v="7000"/>
    <m/>
    <n v="7000"/>
    <x v="5"/>
    <s v="Equipaments"/>
    <m/>
    <m/>
    <m/>
    <s v="Ajuntament (directa)"/>
    <s v="Salut"/>
    <x v="2"/>
  </r>
  <r>
    <s v="Folgueroles"/>
    <n v="6"/>
    <x v="0"/>
    <x v="5"/>
    <s v="Ordenança sobre l'estalvi d'aigua i separativa d'aigües "/>
    <s v="Ordinance on saving water"/>
    <s v="Per tal d'impulsar mesures d'estalvi d'aigua al municipi en la nova construcció es valorarà elaborar una ordenança municipal al respecte. Es podran considerar aspectes com els d'altres normatives com la ordenança del municipi de Roda de Ter: el seu objecte és regular tant la incorporació com la utilització de sistemes d'estalvi d'aigua, així com l'adequació de la qualitat de l'aigua a l'ús que d'ella es faci als edificis. El seu àmbit d'aplicació és sobre noves edificacions i construccions incloses les rehabilitacions i/o reforma integral, així com també preveu la incorporació d'estalviadors d'aigua en qualsevol edifici públic de titularitat municipal que disposi d'instal·lacions destinades al consum d'aigua. Els sistemes i mesures per a l'estalvi d'aigua que es proposen a la ordenança esmentada són: 1.Comptadors individuals; 2. Reguladors de pressió de l'aigua d'entrada; 3. Mecanismes estalviadors: 3.1. Reguladors de cabal; 3.2. Aixetes; 3.3. Mecanismes per a cisternes d'urinaris i dels wàters; 3.4. Mecanismes per a processos de neteja; 4. Captadors d'aigua de pluja; 5. Reutilitzadors de l'aigua sobrant de les piscines; 6. Reutilitzadors d'aigües grises; 7. Sistemes d'estalvi en jardins; 8. Sistemes d'estalvi en dipòsits de regulació; 9. Sistemes d'estalvi en refrigeració. Un annex defineix les característiques tècniques dels mecanismes estalviadors d'acord amb les tecnologies disponibles. Es pot considerar un estalvi mitjà del 38% del volum d'aigua amb l'aplicació d'aquesta ordenança (Font: ESTUDI SOBRE L’APLICACIÓ DE LES ORDENANCES MUNICIPALS PER A L’ESTALVI D’AIGUA. Març 2011. Institut de Ciències i Tecnologia Ambientals de la UAB)."/>
    <s v="Coordinador PAESC"/>
    <n v="2020"/>
    <n v="2025"/>
    <s v="No iniciada"/>
    <m/>
    <m/>
    <m/>
    <s v="Sequeres"/>
    <s v="Augment de les sequeres (durada, freqüència i intensitat)"/>
    <m/>
    <m/>
    <m/>
    <m/>
    <m/>
    <n v="1000"/>
    <m/>
    <n v="1000"/>
    <x v="12"/>
    <s v="Aigua"/>
    <m/>
    <m/>
    <m/>
    <s v="Ajuntament (directa)"/>
    <s v="Aigua"/>
    <x v="2"/>
  </r>
  <r>
    <s v="Folgueroles"/>
    <n v="7"/>
    <x v="0"/>
    <x v="5"/>
    <s v="Informes anuals del consum d'aigua per subministrament"/>
    <s v="Annual reports of water consumption for supply"/>
    <s v="Sol·licitar a l'empresa concessionària del servei abastament d'aigua un informe anual dels consums de l'ajuntament, amb la informació del consum trimestral comparada amb l'històric de consums."/>
    <s v="Coordinador PAESC i empresa concessionària abastament aigua."/>
    <n v="2019"/>
    <n v="2025"/>
    <s v="No iniciada"/>
    <m/>
    <m/>
    <m/>
    <s v="Sequeres"/>
    <s v="Augment de les sequeres (durada, freqüència i intensitat)"/>
    <m/>
    <m/>
    <m/>
    <m/>
    <m/>
    <n v="0"/>
    <n v="0"/>
    <n v="0"/>
    <x v="5"/>
    <s v="Aigua"/>
    <m/>
    <m/>
    <m/>
    <s v="Ajuntament (directa)"/>
    <s v="Aigua"/>
    <x v="2"/>
  </r>
  <r>
    <s v="Folgueroles"/>
    <n v="8"/>
    <x v="0"/>
    <x v="5"/>
    <s v="Programa regulació de consums d'aigua als usuaris"/>
    <s v="Program regulation of water consumption to users"/>
    <s v="Executar accions exemplificadores en la gestió de l'aigua: instal·lació de reguladors de pressió en equipaments municipals. Mostra i promoure el mateix en altres sectors: habitatges (repartir difusors aixetes i altre material, campanya), terciari i indústries. Es pot redactar i aplicar una ordenança conjunta d'estalvi d'aigua i aprofitaments d'aigua (recollida pluvials). "/>
    <s v="Coordinador PAESC"/>
    <n v="2019"/>
    <n v="2022"/>
    <s v="No iniciada"/>
    <m/>
    <m/>
    <m/>
    <s v="Sequeres"/>
    <s v="Augment de les sequeres (durada, freqüència i intensitat)"/>
    <m/>
    <m/>
    <m/>
    <m/>
    <m/>
    <n v="6412"/>
    <m/>
    <n v="6412"/>
    <x v="3"/>
    <s v="Aigua"/>
    <m/>
    <m/>
    <m/>
    <s v="Ajuntament (directa)"/>
    <s v="Aigua"/>
    <x v="2"/>
  </r>
  <r>
    <s v="Folgueroles"/>
    <n v="9"/>
    <x v="0"/>
    <x v="5"/>
    <s v="Instal·lació de sensors de pluviometria pels sistemes programables de reg de les zones verdes (FET)"/>
    <s v="Installation of rain gauge sensors for programmable irrigation systems"/>
    <s v="S'han instal·lat 12 sensors de pluviometria als programadors de reg de les zones verdes per tal d'ajustar més les dosis de reg. POSAR FOTO SENSOR I PROGRAMADOR."/>
    <s v="Coordinador PAESC"/>
    <n v="2016"/>
    <n v="2018"/>
    <s v="Completada"/>
    <m/>
    <m/>
    <m/>
    <s v="Sequeres"/>
    <s v="Augment de les sequeres (durada, freqüència i intensitat)"/>
    <m/>
    <m/>
    <m/>
    <m/>
    <m/>
    <n v="6702"/>
    <n v="0"/>
    <n v="6702"/>
    <x v="3"/>
    <s v="Verd urbà"/>
    <m/>
    <m/>
    <m/>
    <s v="Ajuntament (directa)"/>
    <s v="Aigua"/>
    <x v="2"/>
  </r>
  <r>
    <s v="Folgueroles"/>
    <n v="10"/>
    <x v="0"/>
    <x v="5"/>
    <s v="Assignar la gestió del reg al contracte de concessió de manteniment de zones verdes."/>
    <s v="Assign the management of irrigation to the concession contract for maintenance of green areas."/>
    <s v="Establir dins del contracte de concessió del manteniment de les zones verdes la programació i gestió dels sistemes de reg (horaris reg en funció de les plantes existents, revisió anual de la programació, reposició d'aspersors fets malbé). Es pot plantejar que recullin les lectures de comptador de cada zona de reg un cop a l'any i transmetin un resum a l'ajunatment amb l'evolució del consum d'aigua comparat amb la climatologia anual (temperatures mitjanes, pluviometria, etc.)."/>
    <s v="Coordinador PAESC"/>
    <n v="2018"/>
    <n v="2021"/>
    <s v="No iniciada"/>
    <m/>
    <m/>
    <m/>
    <s v="Sequeres"/>
    <s v="Augment de les sequeres (durada, freqüència i intensitat)"/>
    <m/>
    <m/>
    <m/>
    <m/>
    <m/>
    <n v="1500"/>
    <n v="0"/>
    <n v="1500"/>
    <x v="3"/>
    <s v="Verd urbà"/>
    <m/>
    <m/>
    <m/>
    <s v="Ajuntament (directa)"/>
    <s v="Aigua"/>
    <x v="2"/>
  </r>
  <r>
    <s v="Folgueroles"/>
    <n v="11"/>
    <x v="0"/>
    <x v="5"/>
    <s v="Millores a la xarxa d'aigües potables, amb millora de la garantia de subministrament. "/>
    <s v="Improvements to the potable water network"/>
    <s v="Aplicació de les actuacions del Pla Director d'Abastament (2008). Les actuacions van dirigides a donar resposta a la dignosi realitzada de la xarxa, on:_x000a__x000a_- Els problemes de nitrats dels 2 pous propis i l’increment de previsions de creixement fa que s’hagi de preveure d’un augment del cabal de compra. _x000a_- L’existència de fibrociment i ferro, la limitació del diàmetre per poder instal·lar hidrants i evitar velocitats excessives, fan que es faci necessària una renovació i mallat de la xarxa de distribució. _x000a_- Millora del rendiment a partir de la instal·lació de comptadors i facilitar la detecció d’avaries, del mallat i sectorització de la xarxa._x000a_- Adaptació de les instal·lacions pel compliment del RD 140/2003._x000a_Algunes actuacions ja s'han realitzat parcialment.                ADJUNTAR TAULA ACCIONS I IMPORTS."/>
    <s v="Coordinador PAESC i empresa concessionària abastament aigua."/>
    <n v="2009"/>
    <n v="2030"/>
    <s v="Iniciada"/>
    <m/>
    <m/>
    <m/>
    <s v="Sequeres"/>
    <s v="Augment de les sequeres (durada, freqüència i intensitat)"/>
    <m/>
    <m/>
    <m/>
    <m/>
    <m/>
    <n v="1282071.27"/>
    <m/>
    <n v="1282071.27"/>
    <x v="3"/>
    <s v="Aigua"/>
    <m/>
    <m/>
    <m/>
    <s v="Ajuntament (directa)"/>
    <s v="Aigua"/>
    <x v="2"/>
  </r>
  <r>
    <s v="Folgueroles"/>
    <n v="12"/>
    <x v="0"/>
    <x v="5"/>
    <s v="Sectorització de la xarxa d'aigua"/>
    <s v="Sectorization of the water network"/>
    <s v="Sectorització de la xarxa d'abastament d'aigua per millorar els rendiments i gestió."/>
    <s v="Coordinador PAESC i empresa concessionària abastament aigua."/>
    <n v="2020"/>
    <n v="2030"/>
    <s v="No iniciada"/>
    <m/>
    <m/>
    <m/>
    <s v="Sequeres"/>
    <s v="Augment de les sequeres (durada, freqüència i intensitat)"/>
    <m/>
    <m/>
    <m/>
    <m/>
    <m/>
    <m/>
    <m/>
    <n v="0"/>
    <x v="12"/>
    <s v="Aigua"/>
    <m/>
    <m/>
    <s v="PLA DIRECTOR D'ABASTAMENT D'AIGUA"/>
    <s v="Ajuntament (directa)"/>
    <s v="Aigua"/>
    <x v="2"/>
  </r>
  <r>
    <s v="Folgueroles"/>
    <n v="13"/>
    <x v="0"/>
    <x v="5"/>
    <s v="Sistema d'alarmes per fuites a la xarxa de distribució d'aigua potable"/>
    <s v="System of leakage alarms in the distribution network of potable water"/>
    <s v="Instal·lació d'equips pel control de cabals i/o consum energètics que permetin fer balanços d'aigua i de consums. "/>
    <s v="Coordinador PAESC i empresa concessionària abastament aigua."/>
    <n v="2019"/>
    <n v="2022"/>
    <s v="No iniciada"/>
    <m/>
    <m/>
    <m/>
    <s v="Sequeres"/>
    <s v="Augment de les sequeres (durada, freqüència i intensitat)"/>
    <m/>
    <m/>
    <m/>
    <m/>
    <m/>
    <n v="3000"/>
    <m/>
    <n v="3000"/>
    <x v="3"/>
    <s v="Aigua"/>
    <m/>
    <m/>
    <s v="PLA DIRECTOR D'ABASTAMENT D'AIGUA"/>
    <s v="Ajuntament (directa)"/>
    <s v="Aigua"/>
    <x v="2"/>
  </r>
  <r>
    <s v="Folgueroles"/>
    <n v="14"/>
    <x v="0"/>
    <x v="5"/>
    <s v="Canvi de tarifes d'aigua potable per incentivar l'estalvi i la gestió forestal de la conca."/>
    <s v="Change in potable water rates to encourage savings and forest management in the basin."/>
    <s v="Revisar les tarifes d'aigua per a tots els sectors de forma que s'incentivi l'estalvi d'aigua. Vincular una part de la factura a la gestió forestal de la conca, atorgant ajuts a les finques més importants respecte al recurs aigua. "/>
    <s v="Coordinador PAESC"/>
    <n v="2021"/>
    <n v="2025"/>
    <s v="No iniciada"/>
    <m/>
    <m/>
    <m/>
    <s v="Sequeres"/>
    <s v="Augment de les sequeres (durada, freqüència i intensitat)"/>
    <m/>
    <m/>
    <m/>
    <m/>
    <m/>
    <n v="2000"/>
    <m/>
    <n v="2000"/>
    <x v="12"/>
    <s v="Aigua"/>
    <m/>
    <m/>
    <m/>
    <s v="Ajuntament (directa)"/>
    <s v="Aigua"/>
    <x v="2"/>
  </r>
  <r>
    <s v="Folgueroles"/>
    <n v="15"/>
    <x v="0"/>
    <x v="5"/>
    <s v="Mapa de la conca d'abastament d'aigües potables"/>
    <s v="Map of the basin of drinking water supply"/>
    <s v="S'elaborarà una cartografia de suport per poder prioritzar les forests que formen part de la conca d'abastament d'aigües del municipi. L'objectiu és poder atorgar ajuts a les finques que ho sol·licitin a partir dels ingressos del rebut de l'aigua. La cartografia, en format paper i digital, ha de delimitar les propietats i ha de contenir informació de la propietat per tal de poder contactar-hi."/>
    <s v="Coordinador PAESC"/>
    <n v="2019"/>
    <n v="2021"/>
    <s v="No iniciada"/>
    <m/>
    <m/>
    <m/>
    <s v="Sequeres"/>
    <s v="Augment de les sequeres (durada, freqüència i intensitat)"/>
    <m/>
    <m/>
    <m/>
    <m/>
    <m/>
    <n v="5000"/>
    <m/>
    <n v="5000"/>
    <x v="12"/>
    <s v="Aigua"/>
    <m/>
    <m/>
    <m/>
    <s v="Ajuntament (directa)"/>
    <s v="Aigua"/>
    <x v="2"/>
  </r>
  <r>
    <s v="Folgueroles"/>
    <n v="16"/>
    <x v="0"/>
    <x v="5"/>
    <s v="Actuacions del Pla director de clavegueram"/>
    <s v="Actions of the Master Plan for sewerage"/>
    <s v="Redactat 2009. El pla preveu l'ampliació de la capacitat de la xarxa existent a curt i llarg termini, així com la xarxa de sectors de creixement. El Pla valora diverses actuacions sobre el sistema, amb una inversió total de 3.861.615,41 € (Pressupost d'Execució Material (PEM) + benefici industrial + despeses generals, IVA inclòs). En aquesta acció es consideren només les actuacions sobre el sistema actual. POSAR TAULA PRESSUPOST ACCIONS PLA DIRECTOR."/>
    <s v="Coordinador PAESC"/>
    <n v="2009"/>
    <n v="2030"/>
    <s v="No iniciada"/>
    <m/>
    <m/>
    <m/>
    <s v="Precipitació extrema"/>
    <s v="Major intensitat de les tempestes"/>
    <m/>
    <m/>
    <m/>
    <m/>
    <m/>
    <n v="872804.84"/>
    <m/>
    <n v="872804.84"/>
    <x v="5"/>
    <s v="Urbanisme"/>
    <m/>
    <m/>
    <s v="PLA DIRECTOR DE CLAVEGUERAM"/>
    <s v="Ajuntament (directa)"/>
    <s v="Aigua"/>
    <x v="2"/>
  </r>
  <r>
    <s v="Folgueroles"/>
    <n v="17"/>
    <x v="0"/>
    <x v="12"/>
    <s v="Millores del Pla de Camins"/>
    <s v="Improvements to the Roadmap"/>
    <s v="Millores a les xarxes (posar taula pla camins del municipi). Xarxa de 5,74 km dins del municipi."/>
    <s v="Coordinador PAESC i Diputació de Barcelona"/>
    <n v="2015"/>
    <n v="2019"/>
    <s v="En curs"/>
    <m/>
    <m/>
    <m/>
    <s v="Incendis forestals"/>
    <s v="Major risc d'incendi"/>
    <m/>
    <m/>
    <m/>
    <m/>
    <m/>
    <n v="6888"/>
    <m/>
    <n v="6888"/>
    <x v="3"/>
    <s v="Medi natural"/>
    <m/>
    <m/>
    <s v="PLA DE CAMINS"/>
    <s v="Ajuntament (directa)"/>
    <s v="Protecció civil i emergències"/>
    <x v="2"/>
  </r>
  <r>
    <s v="Folgueroles"/>
    <n v="18"/>
    <x v="1"/>
    <x v="2"/>
    <s v="Impulsar Instruments d'Ordenació Forestal (IOF)"/>
    <s v="Promote Forest Management Instruments"/>
    <s v="Mitjançant els diferents Instruments d'Ordenació Forestal les finques forestals estarien planificades en el temps. El municipi de Folgueroles té unes 115 ha sense cap IOF (38% de la superfície forestal del municipi). Mitjançant a aquesta actuació l'ajuntament contactarà amb propietaris forestals sense IOF per tal de promoure la seva redacció. Es prioritzaran les finques de la conca que alimenta els pous d'aigua això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115 ha sense planificació) i un cost mitjà de 800€/ha per realitzar treballs en 10ha/any."/>
    <s v="Coordinador PAESC"/>
    <n v="2018"/>
    <n v="2030"/>
    <s v="No iniciada"/>
    <m/>
    <m/>
    <m/>
    <s v="Incendis forestals"/>
    <s v="Major risc d'incendi"/>
    <m/>
    <m/>
    <m/>
    <m/>
    <m/>
    <n v="3450"/>
    <n v="8000"/>
    <n v="99450"/>
    <x v="12"/>
    <s v="Medi natural"/>
    <m/>
    <m/>
    <m/>
    <s v="Ajuntament (indirecte)"/>
    <s v="Agricultura i sector forestal"/>
    <x v="2"/>
  </r>
  <r>
    <s v="Folgueroles"/>
    <n v="19"/>
    <x v="1"/>
    <x v="2"/>
    <s v="Recerca de finques per implantar actuacions de Custòdia del Territori "/>
    <s v="Search for properties to implement Territorial Custody actions"/>
    <s v="Al municipi no hi ha finques sota la xarxa de Custòdia del territori. L'acció és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quot;entitat de custòdia del territori&quot; (organització sense ànim de lucre pública o privada) aplica els pactes voluntaris acordats entre les parts recollides per escrit en un contracte de durada acordada (&quot;acord de custòdia&quot;). El propietari obté suport tècnic i en alguns casos recursos econòmics o humans per gestionar la finca._x000a__x000a_Com pot actuar el municipi com a promotor de la Custòdia del Territori:_x000a__x000a_- Integrar mecanismes de custòdia del territori en el planejament urbanístic i territorial. A nivell municipal poden preveure instruments de custòdia del territori els plans especials i els plans d’ordenació urbanística municipal. El plantejament urbanístic pot permetre entre d’altres coses:_x000a_ _x000a_- Delimitar zones d’interès natural o paisatgístic en sòl no urbanitzable_x000a_- Preveure les cessions de sòl gratuïtes i obligatòries vinculades a l’execució de plans parcials en aquells sectors de l’àmbit d’actuació del pla que tinguin més interès natural o paisatgístic. _x000a_-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_x000a__x000a_- Facilitar el contacte entre la propietat i les entitats de custòdia._x000a__x000a_- Crear un fons local per a la custòdia del territori (disposar partides pressupostàries específiques per aquesta finalitat)._x000a__x000a_- El municipi com a propietari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_x000a_"/>
    <s v="Coordinador PAESC"/>
    <n v="2020"/>
    <n v="2030"/>
    <s v="No iniciada"/>
    <m/>
    <m/>
    <m/>
    <s v="Incendis forestals"/>
    <s v="Major risc d'incendi"/>
    <m/>
    <m/>
    <m/>
    <m/>
    <m/>
    <n v="5000"/>
    <m/>
    <n v="5000"/>
    <x v="3"/>
    <s v="Medi natural"/>
    <m/>
    <m/>
    <m/>
    <s v="Ajuntament (indirecte)"/>
    <s v="Agricultura i sector forestal"/>
    <x v="2"/>
  </r>
  <r>
    <s v="Folgueroles"/>
    <n v="20"/>
    <x v="1"/>
    <x v="2"/>
    <s v="Miniauditories energètiques i de recursos (aigua) de les explotacions ramaderes i sector serveis."/>
    <s v="Energy and water ministry of livestock farms and services sector."/>
    <s v="Per un total de 21 explotacions i 1 establiment turístics (2009)."/>
    <s v="Coordinador PAESC"/>
    <n v="2020"/>
    <n v="2025"/>
    <s v="No iniciada"/>
    <m/>
    <m/>
    <m/>
    <s v="Sequeres"/>
    <s v="Augment de les sequeres (durada, freqüència i intensitat)"/>
    <m/>
    <m/>
    <m/>
    <m/>
    <m/>
    <n v="11000"/>
    <m/>
    <n v="11000"/>
    <x v="3"/>
    <s v="Energia"/>
    <m/>
    <m/>
    <m/>
    <s v="Ajuntament (indirecte)"/>
    <s v="Agricultura i sector forestal"/>
    <x v="2"/>
  </r>
  <r>
    <s v="Granollers"/>
    <n v="1"/>
    <x v="0"/>
    <x v="1"/>
    <s v="Protocols i estructura de resposta a emergències"/>
    <s v="Protocols and emergency response structure"/>
    <s v="Actualment l'ajuntament de Granollers compta amb un conjunt de consells per a la població referents a situacions climàtiques que poden generar risc per a la població (l'alt risc d'incendis i l'augment de temperatures a l'estiu, la sequera, les onades de fred i nevades, les ventades i les tempestes). _x000a_Es preveu que a causa del canvi climàtic, hi haurà un augment de la intensitat de les precipitacions, una reducció anual de precipitació i un augment de temperatura, per tant es poden generar més inundacions, sequeres, onades de calor i fortes ventades. _x000a_Per poder fer front a la creixent intensitat d'esdeveniments adversos es proposa la creació de protocols d'actuació davant d'aquests fenòmens. Aquests protocols han d'especificar l'actualització i comunicació dels consells dirigits a la població, les escoles, els casals d'estiu, els equipaments i a les activitats esportives i a l'aire lliure, així com els protocols d'actuació a personal municipal i tercers en cas d'emergència. Respecte la gestió d'epidèmies cal l'especificació dels mecanismes de coordinació amb altres xarxes sanitàries i d’emergència._x000a_Els protocols d'actuació i sistemes d'alerta a desenvolupar són el d'inundacions, onades de calor, sequera, ventades, plagues (rates, escarabats, coloms, cotorres, processionària, etc.), epidèmies i contaminació atmosfèrica._x000a__x000a_Per poder desenvolupar algunes de les mesures preses per fer front a l’adaptació del canvi climàtic cal la internalització de les actuacions d’adaptació al canvi climàtic en el PAM,PAES, normes urbanístiques i arquitectòniques, i al Pla d’emergència municipal (que aglutini els PEM sectorials), a través de la ponència interdepartamental de “Transició energètica i Canvi Climàtic”."/>
    <s v="Protecció civil"/>
    <n v="2016"/>
    <n v="2030"/>
    <s v="No iniciada"/>
    <m/>
    <m/>
    <m/>
    <s v="Altres (especificar)"/>
    <s v="Transversal (comunicació i informació general o de fenòmens meteorològics)"/>
    <s v="Augment de la mortalitat/morbilitat associada a la calor"/>
    <s v="Efectes en infraestructures"/>
    <m/>
    <m/>
    <m/>
    <n v="3000"/>
    <m/>
    <n v="3000"/>
    <x v="0"/>
    <s v="Aigua"/>
    <s v="Urbanisme"/>
    <s v="Medi natural"/>
    <s v="Pla d’emergència municipal (refós dels PEM sectorials). Ponència interdepartamental “Transició energètica i Canvi Climàtic”. "/>
    <s v="Ajuntament (directa)"/>
    <s v="Protecció civili i emergències"/>
    <x v="3"/>
  </r>
  <r>
    <s v="Granollers"/>
    <n v="2"/>
    <x v="0"/>
    <x v="1"/>
    <s v="Comitè de Crisi"/>
    <s v="Crisi committee"/>
    <s v="Ampliar i replantejar el funcionament i composició del “Comitè municipal de crisi” per donar cobertura als potencials impactes del canvi climàtic."/>
    <s v="Protecció civil"/>
    <n v="2016"/>
    <n v="2030"/>
    <s v="No iniciada"/>
    <m/>
    <m/>
    <m/>
    <s v="Altres (especificar)"/>
    <s v="Transversal (comunicació i informació general o de fenòmens meteorològics)"/>
    <m/>
    <m/>
    <m/>
    <m/>
    <m/>
    <n v="0"/>
    <n v="0"/>
    <n v="0"/>
    <x v="0"/>
    <s v="Altres"/>
    <m/>
    <m/>
    <s v="Pla d’emergència municipal (refós dels PEM sectorials). Ponència interdepartamental “Transició energètica i Canvi Climàtic”. "/>
    <s v="Ajuntament (directa)"/>
    <s v="Protecció civili i emergències"/>
    <x v="3"/>
  </r>
  <r>
    <s v="Granollers"/>
    <n v="3"/>
    <x v="0"/>
    <x v="6"/>
    <s v="Monitoreig del canvi climàtic"/>
    <s v="Monitoring of climate change"/>
    <s v="Reconvertir el registre meteorològic de La Tela a continu, i utilitzar les dades obtingudes per a fer un anàlisi prospectiu sobre potencials impactes. Establir un sistema d'indicadors de seguiment. "/>
    <s v="Museu de Ciències Naturals de Granollers"/>
    <n v="2016"/>
    <n v="2030"/>
    <s v="No iniciada"/>
    <s v="X"/>
    <m/>
    <m/>
    <s v="Altres (especificar)"/>
    <s v="Augment del risc d'inundacions"/>
    <s v="Augment de les sequeres (durada, freqüència i intensitat)"/>
    <s v="Canvis en les zones cultivables"/>
    <m/>
    <m/>
    <m/>
    <n v="0"/>
    <n v="0"/>
    <n v="0"/>
    <x v="2"/>
    <s v="Altres"/>
    <m/>
    <m/>
    <s v="Pla director societat del coneixement_x000a_Museu_x000a_La Tela"/>
    <s v="Ajuntament (directa)"/>
    <s v="Altres"/>
    <x v="3"/>
  </r>
  <r>
    <s v="Granollers"/>
    <n v="4"/>
    <x v="0"/>
    <x v="6"/>
    <s v="Sistemes d’informació geogràfica"/>
    <s v="_x000a_Geographic information systems"/>
    <s v="Mantenir un sistema de SIG en qüestions relatives a les accions proposades al Pla d'Adaptació. Per exemple, a través del projecte de dinamització de Palou s'està desenvolupant l'observatori de l'activitat agrària (GIS), pel qual es proposa seguir fent un desenvolupament a zones agrícoles per a la detecció de les àrees afectades per riscos ocasionats per efectes del canvi climàtic."/>
    <s v="Àrea de Govern i Economia: Promoció econòmica-Granollers Mercat"/>
    <n v="2016"/>
    <n v="2030"/>
    <s v="No iniciada"/>
    <m/>
    <m/>
    <m/>
    <s v="Altres (especificar)"/>
    <s v="Augment de les sequeres (durada, freqüència i intensitat)"/>
    <s v="Canvis en les zones cultivables"/>
    <s v="Augment del risc d'inundacions"/>
    <m/>
    <m/>
    <m/>
    <n v="0"/>
    <n v="1500"/>
    <n v="21000"/>
    <x v="2"/>
    <s v="Altres"/>
    <m/>
    <m/>
    <s v="Pla Director Societat del Coneixement"/>
    <s v="Ajuntament (directa)"/>
    <s v="Altres"/>
    <x v="3"/>
  </r>
  <r>
    <s v="Granollers"/>
    <n v="5"/>
    <x v="0"/>
    <x v="9"/>
    <s v="Resposta a l’afectació d’al•lèrgies i altres malalties a la població"/>
    <s v="_x000a_Analysis of the evolution of the health results towards involvement of allergy in the population"/>
    <s v="Establir i mantenir una  bona coordinació amb els serveis territorials de salut respecte el possible increment de les al•lèrgies i altres malalties a la població, en l’àmbit de Granollers,  i garantir els  canals d’informació i alertes cap a la població , de forma àgil i eficient."/>
    <s v="Àrea d'Acció Comunitària i Benestar: Salut Pública Serveis Socials i Gent _x000a_Àrea de territori i ciutat: Medi Ambient i Espais Verds _x000a_Centre de Recerca en Epidemiologia Ambiental (CREAL)"/>
    <n v="2025"/>
    <n v="2030"/>
    <s v="No iniciada"/>
    <m/>
    <m/>
    <m/>
    <s v="Altres (especificar)"/>
    <s v="Augment de les al·lèrgies"/>
    <s v="Aparició de noves malaties"/>
    <s v="Canvis en els patrons de pol·linització "/>
    <s v="Millor qualitat de vida per a la població_x000a_Disminució d'urgències sanitàries causades per al·lèrgies i/o noves malalties"/>
    <m/>
    <m/>
    <n v="0"/>
    <n v="0"/>
    <s v="NQ"/>
    <x v="0"/>
    <s v="Medi natural"/>
    <s v="Altres"/>
    <m/>
    <s v="Programes municipals de protecció i promoció de la salut"/>
    <s v="Ajuntament (directa)"/>
    <s v="Salut"/>
    <x v="3"/>
  </r>
  <r>
    <s v="Granollers"/>
    <n v="6"/>
    <x v="0"/>
    <x v="6"/>
    <s v="Creació d'una plataforma d'intercanvi de coneixements i bones pràctiques"/>
    <s v="_x000a_Creating a platform for exchange of knowledge by farmers"/>
    <s v="Davant la importància del desenvolupament de les zones agràries municipals i potenciar el consum alimentari local i l’autoabastiment en el procés d’adaptació als impactes del canvi climàtic , es proposa la creació d'una plataforma d'intercanvi de coneixements i bones pràctiques agrícoles. L'intercanvi de coneixement permet afrontar els problemes a nivell de municipi i hamortitzar bé els recursos que es tenen."/>
    <s v="Àrea de Govern i Economia: Promoció econòmica-Granollers Mercat."/>
    <n v="2025"/>
    <n v="2030"/>
    <s v="No iniciada"/>
    <s v="X"/>
    <m/>
    <m/>
    <s v="Altres (especificar)"/>
    <s v="Canvis en les zones cultivables"/>
    <s v="Vulnerabilitat dels cultius a malalties i plagues"/>
    <m/>
    <s v="Aprofitament de noves implantacions i bones pràctiques desenvolupades en altres indrets_x000a_Optimització dels recursos"/>
    <m/>
    <m/>
    <n v="1500"/>
    <m/>
    <n v="1500"/>
    <x v="0"/>
    <s v="Medi natural"/>
    <m/>
    <m/>
    <s v="Pla Estratègic de Palou 2015-2025_x000a_"/>
    <s v="Ajuntament (directa)"/>
    <s v="Altres"/>
    <x v="3"/>
  </r>
  <r>
    <s v="Granollers"/>
    <n v="7"/>
    <x v="0"/>
    <x v="6"/>
    <s v="Canvi climàtic a l'escola"/>
    <s v="Climate change at schools"/>
    <s v="Treballar amb la comunitat educativa en dos vessants: en continu, per incorporar l’adaptació al canvi climàtic en el currículum (p. Ex. a través de les activitats del Casal del Mestre, o del grup de treball de Ciències i Tecnologia);  i de forma puntual i immediata per donar resposta a  determinades emergències (p.ex taller formatiu adreçat a docents i educadors socials sobre el programa  municipal d’adaptació al canvi climàtic). "/>
    <s v="Associació Internacional de Ciutats Educadores (AICE)_x000a_Àrea de serveis a la persona: Educació"/>
    <n v="2017"/>
    <n v="2030"/>
    <s v="No iniciada"/>
    <s v="X"/>
    <m/>
    <m/>
    <s v="Altres (especificar)"/>
    <s v="Transversal (comunicació i informació general o de fenòmens meteorològics)"/>
    <m/>
    <m/>
    <m/>
    <m/>
    <m/>
    <m/>
    <n v="500"/>
    <n v="6500"/>
    <x v="0"/>
    <s v="Educació"/>
    <m/>
    <m/>
    <s v="Pacte local per l’educació"/>
    <s v="Ajuntament (directa)"/>
    <s v="Altres"/>
    <x v="3"/>
  </r>
  <r>
    <s v="Granollers"/>
    <n v="8"/>
    <x v="0"/>
    <x v="6"/>
    <s v="Campanyes informatives a la població"/>
    <s v="Information campaigns for citizens"/>
    <s v="Fer campanyes informatives per tal de donar a conèixer a tota la població els consells, protocols i l'estat de Granollers davant els efectes del canvi climàtic, posant especial atenció a la gent més vulnerable i mantenint una comunicació fluida amb protecció civil, educació, serveis socials i gent gran, salut pública, esports, cultura i joventut. L’objectiu és contribuir a millorar la resiliència del municipi."/>
    <s v="_x000a_Àrea de processos estratègis i comunicació: Comunicació i Relacions institucionals"/>
    <n v="2017"/>
    <n v="2030"/>
    <s v="No iniciada"/>
    <s v="X"/>
    <m/>
    <m/>
    <s v="Altres (especificar)"/>
    <s v="Transversal (comunicació i informació general o de fenòmens meteorològics)"/>
    <m/>
    <m/>
    <m/>
    <m/>
    <m/>
    <m/>
    <n v="1500"/>
    <n v="19500"/>
    <x v="2"/>
    <s v="Educació"/>
    <s v="Participació"/>
    <m/>
    <s v="Comunicació"/>
    <s v="Ajuntament (directa)"/>
    <s v="Altres"/>
    <x v="3"/>
  </r>
  <r>
    <s v="Granollers"/>
    <n v="9"/>
    <x v="0"/>
    <x v="11"/>
    <s v="Adaptació a la contracta d'escombraries al marc canviant del clima local"/>
    <s v="_x000a_Organizing garbage collection and cleaning of containers"/>
    <s v="En el marc del contracte en licitació (2015-2019), buscar alternatives eficaces per evitar l’acumulació d’escombraries en franges horàries de molta calor i evitar l’aparició de plagues i garantir una adequada neteja de contenidors a la via pública. _x000a__x000a_Nou contracte (2020-2024): ajustar la freqüència de la recollida d’escombraries (orgànic, rebuig, vidre, cartró i plàstic) i l'horari de pas, així com. incrementar la neteja de contenidors de la via pública."/>
    <s v="Àrea de territori i ciutat (serveis municipals, via pública i mobilitat)_x000a_Consorci per la Gestió dels Residus del Vallès Oriental"/>
    <n v="2019"/>
    <n v="2029"/>
    <s v="No iniciada"/>
    <m/>
    <m/>
    <m/>
    <s v="Calor extrema"/>
    <s v="Augment de plagues: algues, meduses..."/>
    <s v="Aparició de noves malaties"/>
    <m/>
    <m/>
    <m/>
    <m/>
    <n v="0"/>
    <n v="0"/>
    <n v="0"/>
    <x v="0"/>
    <s v="Altres"/>
    <m/>
    <m/>
    <s v="Contractes de serveis de recollida i neteja viària"/>
    <s v="Ajuntament (directa)"/>
    <s v="Residus"/>
    <x v="3"/>
  </r>
  <r>
    <s v="Granollers"/>
    <n v="10"/>
    <x v="0"/>
    <x v="11"/>
    <s v="Adaptació tecnològica del servei de recollida d'escombraries i de contenidors"/>
    <s v="_x000a_Technological adaptation for garbage collection service"/>
    <s v="En el marc del contracte en licitació (2015-2019), buscar alternatives eficaces per optimitzar i millorar la qualitat del servei. _x000a_Nou contracte (2020-2024): Sistemes de monitoreig de la recollida i tractament d'escombraries, la utilització de contenidors intel•ligents i el seguiment de les flotes. "/>
    <s v="Àrea de territori i ciutat (serveis municipals, via pública i mobilitat)_x000a_Consorci per la Gestió dels Residus del Vallès Oriental"/>
    <n v="2019"/>
    <n v="2029"/>
    <s v="No iniciada"/>
    <s v="X"/>
    <m/>
    <m/>
    <s v="Calor extrema"/>
    <s v="Augment de plagues: algues, meduses..."/>
    <s v="Aparició de noves malaties"/>
    <m/>
    <m/>
    <m/>
    <m/>
    <n v="20000"/>
    <m/>
    <n v="20000"/>
    <x v="1"/>
    <s v="Altres"/>
    <m/>
    <m/>
    <s v="Contractes de serveis de recollida i neteja viària"/>
    <s v="Ajuntament (directa)"/>
    <s v="Residus"/>
    <x v="3"/>
  </r>
  <r>
    <s v="Granollers"/>
    <n v="11"/>
    <x v="0"/>
    <x v="5"/>
    <s v="Manteniment de la infraestructura de clavegueram i serveis urbans relacionats amb l'aigua"/>
    <s v="_x000a_Maintenance of the sewer infrastructure and urban services related to water"/>
    <s v="Garantir la neteja i el manteniment de la infraestructura de clavegueram i serveis urbans relacionats amb l'aigua , sobretot dels sifons (en mal estat per sequera i antiguitat), amb la finalitat de mantenir neta la xarxa en cas de fortes tempestes, riuades o inundacions, i evitar l’aparició/proliferacióde plagues."/>
    <s v="Empresa encarregada de gestionar el servei de clavegueram a Granollers (actualment DUBSL)"/>
    <n v="2016"/>
    <n v="2030"/>
    <s v="No iniciada"/>
    <m/>
    <m/>
    <m/>
    <s v="Sequeres"/>
    <s v="Augment del risc d'inundacions"/>
    <s v="Augment del risc de riuades"/>
    <s v="Augment de plagues: algues, meduses..."/>
    <m/>
    <m/>
    <m/>
    <m/>
    <n v="1500"/>
    <n v="21000"/>
    <x v="2"/>
    <s v="Aigua"/>
    <s v="Urbanisme"/>
    <m/>
    <s v="Contracte Drenatges Urbans del Besòs, S.L"/>
    <s v="Ajuntament (directa)"/>
    <s v="Aigua"/>
    <x v="3"/>
  </r>
  <r>
    <s v="Granollers"/>
    <n v="12"/>
    <x v="0"/>
    <x v="9"/>
    <s v="Neteja i manteniment d'instal·lacions i sistemes de refrigeració municipals susceptibles a problemes de legionel·losi"/>
    <s v="_x000a_Keeping the streets clean and in good condition"/>
    <s v="Control del manteniment de les instal•lacions municipals i privades, sistemes de refrigeració, i en cas de ser necessari la rehabilitació d'aquests en termes energètics, per tal de poder controlar, gestionar i eradicar possibles problemes de salut i disminuir el consum energètic dels edificis."/>
    <s v="Àrea de territori i ciutat (serveis municipals, via pública i mobilitat)"/>
    <n v="2016"/>
    <n v="2030"/>
    <s v="No iniciada"/>
    <m/>
    <m/>
    <m/>
    <s v="Calor extrema"/>
    <s v="Aparició de noves malaties"/>
    <m/>
    <m/>
    <m/>
    <m/>
    <m/>
    <m/>
    <n v="1500"/>
    <n v="21000"/>
    <x v="2"/>
    <s v="Urbanisme"/>
    <s v="Aigua"/>
    <m/>
    <s v="Programa de manteniment higienicosanitari, de neteja i desinfecció de les instal•lacions municipals segons Decret 352/2004 (Contracte de manteniment municipal) "/>
    <s v="Ajuntament (directa)"/>
    <s v="Salut"/>
    <x v="3"/>
  </r>
  <r>
    <s v="Granollers"/>
    <n v="13"/>
    <x v="1"/>
    <x v="10"/>
    <s v="Impuls de vehicles nets i eficients energèticament"/>
    <s v="Promotion of clean vehicles"/>
    <s v="Definició d’uns criteris únics per a l’adquisició de nous vehicles o  la substitució de combustibles de la flota municipal (en qualsevol de les possibles tipologies: compra, lísing o rènting), així com per a la contractació externa de serveis que incloguin l’ús de vehicles. I l'establiment de nous punts de recàrrega elèctrica al municipi. (Recollit al PAES de Granollers)."/>
    <s v="Àrea de territori i ciutat: Serveis municipals, via pública i mobilitat Medi Ambient i Espais Verds"/>
    <n v="2016"/>
    <n v="2030"/>
    <s v="No iniciada"/>
    <s v="X"/>
    <m/>
    <m/>
    <s v="Altres (especificar)"/>
    <s v="Augment de l'efecte illa de calor "/>
    <m/>
    <m/>
    <s v="Millora de la qualitat atmosfèrica i reducció d'emissions GEH_x000a_Impuls d'un nou sector econòmic"/>
    <m/>
    <m/>
    <n v="90000"/>
    <m/>
    <n v="90000"/>
    <x v="1"/>
    <s v="Mobilitat"/>
    <s v="Urbanisme"/>
    <m/>
    <s v="Contractes d'adquisició de vehicles de la flota municipal _x000a_Contractes subministrament de combustibles vehicles._x000a_Contractació de serveis que utilitzen vehicles (transport públic, servei recollida escombraries i neteja via pública, manteniment clavegueram, edificis, enllumenat, etc....)_x000a_PMU (en redacció)"/>
    <s v="Ajuntament (indirecte)"/>
    <s v="Transport"/>
    <x v="3"/>
  </r>
  <r>
    <s v="Granollers"/>
    <n v="14"/>
    <x v="0"/>
    <x v="0"/>
    <s v="Garantir el compliment de la normativa d’edificació en zones inundables"/>
    <s v="_x000a_Ensuring compliance with the building regulations in flood areas"/>
    <s v="Revisar noves afectacions per recurrència més freqüent d'avingudes extraordinàries, Prevenir construccions en zones inundables. Establir criteris de reconducció de situacions irregulars. "/>
    <s v="Àrea de territori i ciutat: Serveis municipals, via pública i mobilitat, Medi Ambient i Espais Verds, Urbanisme i habitatge"/>
    <n v="2017"/>
    <n v="2024"/>
    <s v="No iniciada"/>
    <m/>
    <m/>
    <m/>
    <s v="Inundacions"/>
    <s v="Augment del risc d'inundacions"/>
    <s v="Augment del risc de riuades"/>
    <m/>
    <s v="Disminuir l'impacte econòmic i social d'avant de riudades i inundacions"/>
    <m/>
    <m/>
    <m/>
    <m/>
    <n v="0"/>
    <x v="0"/>
    <s v="Urbanisme"/>
    <s v="Medi natural"/>
    <m/>
    <s v="POUM (2012-2032)"/>
    <s v="Ajuntament (directa)"/>
    <s v="Planificació urbanística"/>
    <x v="3"/>
  </r>
  <r>
    <s v="Granollers"/>
    <n v="15"/>
    <x v="0"/>
    <x v="0"/>
    <s v="Impulsar la confortabilitat dels carrers i espais oberts"/>
    <s v="_x000a_Boost comfort streets"/>
    <s v="Prendre mesures a la via pública per millorar el confort tèrmic dels carrers. Definició d'eixos arbrats i creació d’ombres artificials (parades d’autobús cobertes, zones de descans amb sostre als parcs,...). Criteris arquitectònics pels edificis que permetin generar obres al carrer (porxos, pèrgoles...). "/>
    <s v="Àrea de territori i ciutat: Urbanisme i habitatge, Obres i projectes, Medi Ambient i Espais Verds, Serveis municipals, via pública i mobilitat "/>
    <n v="2017"/>
    <n v="2024"/>
    <s v="No iniciada"/>
    <m/>
    <m/>
    <m/>
    <s v="Calor extrema"/>
    <s v="Augment de la mortalitat/morbilitat associada a la calor"/>
    <s v="Aparició de noves malaties"/>
    <s v="Augment de les sequeres (durada, freqüència i intensitat)"/>
    <s v="Disminució d'afectacions a la salut per onades de calor a la població"/>
    <m/>
    <m/>
    <m/>
    <m/>
    <s v="NQ"/>
    <x v="1"/>
    <s v="Verd urbà"/>
    <s v="Urbanisme"/>
    <s v="Equipaments"/>
    <s v="POUM (2012-2032)_x000a_Pla de gestió d'Espais Verds_x000a_Ordenança dels espais d’ús públic i de civisme del 2010_x000a_Ordenança de l'arbrat_x000a_PAM (2015-2019): Via pública i mercats"/>
    <s v="Ajuntament (directa)"/>
    <s v="Planificació urbanística"/>
    <x v="3"/>
  </r>
  <r>
    <s v="Granollers"/>
    <n v="16"/>
    <x v="1"/>
    <x v="7"/>
    <s v="Integració de criteris per a la implantació de terrats i façanes verdes"/>
    <s v="Integration of criteria for the implementation of green roofs and facades , retention tanks on water retention systems in public and private buildings"/>
    <s v="Per reduir el consum d'energia i millorar el confort de la població es proposa integrar criteris per a la implantació de terrats i façanes verdes per tal de fer edificis més sostenibles que mantinguis temperatures més baixes i consum d'aigua inferior. Les façanes i cobertes verdes també contribueixen a retenir i laminar fluxos d'aigua en episodis d'aiguats. "/>
    <s v="Àrea de territori i ciutat: Serveis municipals, via pública i mobilitat, Medi Ambient i Espais Verds, Urbanisme i habitatge, Obres i projectes"/>
    <n v="2019"/>
    <n v="2023"/>
    <s v="No iniciada"/>
    <m/>
    <m/>
    <m/>
    <s v="Calor extrema"/>
    <s v="Canvis en els patrons de demanda energètica"/>
    <s v="Augment de desertització o aridesa"/>
    <m/>
    <m/>
    <m/>
    <m/>
    <m/>
    <m/>
    <s v="NQ"/>
    <x v="0"/>
    <s v="Equipaments"/>
    <m/>
    <m/>
    <s v="_x000a_POUM (2012-2032)_x000a_Programa global sobre habitatge (doc.estratèic del PAM 2015-2019)"/>
    <s v="Ajuntament (directa)"/>
    <s v="Edificis"/>
    <x v="3"/>
  </r>
  <r>
    <s v="Granollers"/>
    <n v="17"/>
    <x v="0"/>
    <x v="7"/>
    <s v="Integració de criteris d’arquitectura bioclimàtica (edificis que consumeixen menys)"/>
    <s v="Integration of environmental design criteria"/>
    <s v="Criteris d'arquitectura bioclimàtica que millorin l'eficiència energètica dels edificis: elements passius i actius en relació a ombres, refrigeració, aprofitament lumínic, recollida d’aigües pluvials, aprofitament d’aigües grises."/>
    <s v="Àrea de territori i ciutat: Urbanisme i habitatge, Obres i projectes, Medi Ambient i Espais Verds, Serveis municipals, via pública i mobilitat "/>
    <n v="2019"/>
    <n v="2030"/>
    <s v="No iniciada"/>
    <s v="X"/>
    <m/>
    <m/>
    <s v="Calor extrema"/>
    <s v="Canvis en els patrons de demanda energètica"/>
    <s v="Augment de l'efecte illa de calor "/>
    <m/>
    <s v="Disminució del consum energètic a les llars"/>
    <m/>
    <m/>
    <m/>
    <m/>
    <s v="NQ"/>
    <x v="1"/>
    <s v="Urbanisme"/>
    <s v="Energia"/>
    <s v="Equipaments"/>
    <s v="Programa global sobre habitatge (doc. estratègic del PAM 2015-2019) _x000a_Ordenança municipal d'estalvi d'aigua"/>
    <s v="Ajuntament (directa)"/>
    <s v="Edificis"/>
    <x v="3"/>
  </r>
  <r>
    <s v="Granollers"/>
    <n v="18"/>
    <x v="1"/>
    <x v="5"/>
    <s v="Promoure una major permeabilització el sòl i afavorir la infiltració"/>
    <s v="Permeable soil and promote infiltration and retain river water and rainwater"/>
    <s v="Es proposa integrar criteris per limitar les superfícies dures, introduir paviments més permeables, i crear canalitzacions vegetals a les obres i projectes de millora urbana i de l’espai públic. És important establir requisits/criteris per a la seva construcció, sobretot en futurs sectors a desenvolupar, com per exemple al Pla Director del Circuit de Catalunya."/>
    <s v="_x000a_Àrea de territori i ciutat: Serveis municipals, via pública i mobilitat, Medi Ambient i Espais Verds, Urbanisme i habitatge, Obres i projectes"/>
    <n v="2016"/>
    <n v="2030"/>
    <s v="No iniciada"/>
    <m/>
    <m/>
    <m/>
    <s v="Sequeres"/>
    <s v="Augment del risc de riuades"/>
    <s v="Augment del risc d'inundacions"/>
    <s v="Efectes en infraestructures"/>
    <m/>
    <m/>
    <m/>
    <m/>
    <m/>
    <s v="NQ"/>
    <x v="1"/>
    <s v="Urbanisme"/>
    <m/>
    <m/>
    <s v="POUM (2012-2032)_x000a_Pla Director del Circuit de Catalunya"/>
    <s v="Ajuntament (indirecte)"/>
    <s v="Aigua"/>
    <x v="3"/>
  </r>
  <r>
    <s v="Granollers"/>
    <n v="19"/>
    <x v="0"/>
    <x v="3"/>
    <s v="Establir criteris per a la implantació de mobiliari urbà, manteniment i gestió de les lleres del riu Congost"/>
    <s v="Establish criteria for the implementation of urban construction and maintenance of parks and management of the river Congost"/>
    <s v="Reconsiderar els criteris per a la implantació de mobiliari urbà i la construcció d’aparcaments en àrees properes del riu Congost, per tal de disminuir l'impacte en períodes d'inundació o grans riuades."/>
    <s v="Àrea d'Acció Comunitària i Benestar: Regidoria de Seguretat ciutadana-Protecció Civil _x000a_Àrea de territori i ciutat: Serveis municipals, via pública i mobilitat, Medi Ambient i Espais Verds, Urbanisme i habitatge, Obres i projectes"/>
    <n v="2016"/>
    <n v="2030"/>
    <s v="No iniciada"/>
    <m/>
    <m/>
    <m/>
    <s v="Inundacions"/>
    <s v="Augment del risc d'inundacions"/>
    <s v="Augment del risc de riuades"/>
    <s v="Efectes en infraestructures"/>
    <m/>
    <m/>
    <m/>
    <m/>
    <m/>
    <s v="NQ"/>
    <x v="0"/>
    <s v="Urbanisme"/>
    <m/>
    <m/>
    <s v=" Criteris de mobiliari urbà POUM (2012-2032)"/>
    <s v="Ajuntament (directa)"/>
    <s v="Medi ambient i biodiversitat"/>
    <x v="3"/>
  </r>
  <r>
    <s v="Granollers"/>
    <n v="20"/>
    <x v="0"/>
    <x v="9"/>
    <s v="Minimitzar els al·lergògens per mitjà de la selecció de la vegetació en espais públics"/>
    <s v="Selection of vegetation in public spaces"/>
    <s v="Introducció de la vegetació menys susceptible a generar al•lèrgies, i si és necessari substituir la vegetació existent més problemàtica."/>
    <s v="Àrea d'Acció Comunitària i Benestar: Salut Pública, Serveis Socials i Gent _x000a_Àrea de territori i ciutat: Medi Ambient i Espais Verds "/>
    <n v="2016"/>
    <n v="2030"/>
    <s v="No iniciada"/>
    <m/>
    <m/>
    <m/>
    <s v="Altres (especificar)"/>
    <s v="Augment de les al·lèrgies"/>
    <s v="Canvis en els patrons de pol·linització "/>
    <s v="Aparició de noves malaties"/>
    <m/>
    <m/>
    <m/>
    <m/>
    <m/>
    <s v="NQ"/>
    <x v="1"/>
    <s v="Verd urbà"/>
    <m/>
    <m/>
    <s v="Pla de gestió de l’arbrat_x000a_Pla de gestió d’Espais Verds_x000a_Ordenança d'arbrat"/>
    <s v="Ajuntament (directa)"/>
    <s v="Salut"/>
    <x v="3"/>
  </r>
  <r>
    <s v="Granollers"/>
    <n v="21"/>
    <x v="1"/>
    <x v="10"/>
    <s v="Polítiques de mobilitat sostenible"/>
    <s v="Sustainable mobility policies"/>
    <s v="Fomentar els modes de mobilitat pacificats i nets (a peu, bicicleta, transport públic) al municipi, en línia amb les disposicions del PAES, PMU i el projecte TransGran."/>
    <s v="Àrea de territori i ciutat: Serveis municipals, via pública i mobilitat, Medi Ambient i Espais Verds _x000a_"/>
    <n v="2016"/>
    <n v="2030"/>
    <s v="No iniciada"/>
    <s v="X"/>
    <m/>
    <m/>
    <s v="Altres (especificar)"/>
    <s v="Canvis en els patrons de demanda energètica"/>
    <m/>
    <m/>
    <m/>
    <m/>
    <m/>
    <m/>
    <n v="50000"/>
    <n v="700000"/>
    <x v="1"/>
    <s v="Mobilitat"/>
    <s v="Energia"/>
    <m/>
    <s v="PMU (en redacció)_x000a_Contracte amb Sagalés"/>
    <s v="Ajuntament (indirecte)"/>
    <s v="Transport"/>
    <x v="3"/>
  </r>
  <r>
    <s v="Granollers"/>
    <n v="22"/>
    <x v="0"/>
    <x v="3"/>
    <s v="Manteniment i conservació de la llera del riu Congost "/>
    <m/>
    <s v="Per disminuir els impactes i danys materials de les inundacions i riuades cal el manteniment i la conservació de la llera del riu en condicions òptimes, evitar acumulacions de residus. "/>
    <s v="Consorci per a la Defensa de la Conca del riu Besòs"/>
    <n v="2016"/>
    <n v="2030"/>
    <s v="No iniciada"/>
    <m/>
    <m/>
    <m/>
    <s v="Inundacions"/>
    <s v="Augment del risc d'inundacions"/>
    <s v="Augment del risc de riuades"/>
    <m/>
    <m/>
    <m/>
    <m/>
    <m/>
    <n v="15000"/>
    <n v="210000"/>
    <x v="1"/>
    <s v="Medi natural"/>
    <m/>
    <m/>
    <s v="Pla director dels espais fluvials de la Conca del riu Besòs"/>
    <s v="Ajuntament (directa)"/>
    <s v="Medi ambient i biodiversitat"/>
    <x v="3"/>
  </r>
  <r>
    <s v="Granollers"/>
    <n v="23"/>
    <x v="0"/>
    <x v="7"/>
    <s v="Control i garantia de l'estat de les cobertes dels edificis"/>
    <s v="Control and guarantees of the state of the roofs of buildings"/>
    <s v="Fer una revisió de tasques i processos de neteja i revisió de cobertes dels equipaments i edificis municipals."/>
    <s v="Àrea de territori i ciutat:Urbanisme i habitatge, Obres i projectes"/>
    <n v="2016"/>
    <n v="2030"/>
    <s v="No iniciada"/>
    <s v="X"/>
    <m/>
    <m/>
    <s v="Calor extrema"/>
    <s v="Canvis en els patrons de demanda energètica"/>
    <s v="Augment de l'efecte illa de calor "/>
    <m/>
    <m/>
    <m/>
    <m/>
    <m/>
    <m/>
    <s v="NQ"/>
    <x v="0"/>
    <s v="Energia"/>
    <s v="Equipaments"/>
    <s v="Altres"/>
    <s v="Programa de manteniment d'edificis municipals"/>
    <s v="Ajuntament (directa)"/>
    <s v="Edificis"/>
    <x v="3"/>
  </r>
  <r>
    <s v="Granollers"/>
    <n v="24"/>
    <x v="0"/>
    <x v="2"/>
    <s v="Manteniment de l'arbrat municipal i de les zones forestals"/>
    <s v="Maintenance of municipal trees and forest areas"/>
    <s v="Manteniment municipal de zones forestals i les pistes per l'accés pels vehicles d'emergència al medi rural en cas d'incendis o altres emergències. Manteniment de l'arbrat (plagues, branques que poden caure....)"/>
    <s v="Àrea de territori i ciutat: Serveis municipals, via pública i mobilitat, Unitat Operativa de Serveis, Medi Ambient i Espais Verds, Urbanisme i habitatge, Obres i projectes"/>
    <n v="2016"/>
    <n v="2030"/>
    <s v="No iniciada"/>
    <m/>
    <m/>
    <m/>
    <s v="Sequeres"/>
    <s v="Augment de les sequeres (durada, freqüència i intensitat)"/>
    <s v="Major risc d'incendi"/>
    <s v="Vulnerabilitat de les espècies forestals a malalties i plagues"/>
    <m/>
    <m/>
    <m/>
    <m/>
    <n v="20000"/>
    <n v="280000"/>
    <x v="1"/>
    <s v="Verd urbà"/>
    <s v="Medi natural"/>
    <s v="Mobilitat"/>
    <s v="Pla de gestió de l’arbrat (urbà)_x000a_Pla Especial Espais Naturals d’Interès Municipal i d’elements botànics d’Interès Municipal (ENIM i EBIM)"/>
    <s v="Ajuntament (directa)"/>
    <s v="Agricultura i sector forestal"/>
    <x v="3"/>
  </r>
  <r>
    <s v="Granollers"/>
    <n v="25"/>
    <x v="0"/>
    <x v="1"/>
    <s v="Millorar l’actual dotació municipal de maquinària per a garantir la resposta davant  esdeveniments climàtics extrems"/>
    <s v="Improving the current funding municipal infrastructure and machinery needed"/>
    <s v="Millorar l’actual dotació municipal d’infraestructures i maquinària necessàries per garantir la resposta municipal davant episodis climatològics extrems (ventades, glaçades, pluges torrencials, etc. )"/>
    <s v="Àrea de territori i ciutat: Urbanisme i habitatge, Obres i projectes, Medi Ambient i Espais Verds, Serveis municipals, via pública i mobilitat, Unitat Operativa de Serveis. "/>
    <n v="2017"/>
    <n v="2029"/>
    <s v="No iniciada"/>
    <m/>
    <m/>
    <m/>
    <s v="Altres (especificar)"/>
    <s v="Canvis en els patrons de demanda energètica"/>
    <m/>
    <m/>
    <m/>
    <m/>
    <m/>
    <m/>
    <n v="10000"/>
    <n v="120000"/>
    <x v="1"/>
    <s v="Mobilitat"/>
    <s v="Energia"/>
    <m/>
    <s v="Pla local de protecció civil"/>
    <s v="Ajuntament (directa)"/>
    <s v="Protecció civili i emergències"/>
    <x v="3"/>
  </r>
  <r>
    <s v="Granollers"/>
    <n v="26"/>
    <x v="0"/>
    <x v="9"/>
    <s v="Gestió d'epidèmies"/>
    <m/>
    <s v="Definir els protocols d’actuació i els sistemes d’alerta necessaris per al control i la detecció de malalties conegudes i altres no comunes i emergents , la seva expansió i l’esdeveniment d’epidèmies. Coordinar i formar el personal sanitari municipal per a la gestió d’epidèmies.  Establir els mecanismes de coordinació amb altres xarxes sanitàries i d’emergència."/>
    <s v="Protecció i Promoció de la Salut"/>
    <n v="2016"/>
    <n v="2030"/>
    <s v="No iniciada"/>
    <m/>
    <m/>
    <m/>
    <s v="Calor extrema"/>
    <m/>
    <m/>
    <m/>
    <m/>
    <m/>
    <m/>
    <m/>
    <m/>
    <n v="0"/>
    <x v="0"/>
    <s v="Altres"/>
    <m/>
    <m/>
    <s v="Programes municipals de protecció i promoció de la salut"/>
    <s v="Ajuntament (directa)"/>
    <s v="Salut"/>
    <x v="3"/>
  </r>
  <r>
    <s v="Granollers"/>
    <n v="27"/>
    <x v="1"/>
    <x v="5"/>
    <s v="Reduir el consum d'aigua potable"/>
    <m/>
    <s v="Bonificacions tarifàries en funció del consum d’aigua i del grau d'ús d'aigua regenerada en usos municipals, nous sectors de desenvolupament, producció local..."/>
    <s v="Ajuntament de Granollers: salut i consum"/>
    <n v="2016"/>
    <n v="2030"/>
    <s v="No iniciada"/>
    <s v="X"/>
    <m/>
    <m/>
    <s v="Sequeres"/>
    <s v="Augment de desertització o aridesa"/>
    <s v="Canvis en els patrons de demanda energètica"/>
    <s v="Augment de les sequeres (durada, freqüència i intensitat)"/>
    <m/>
    <m/>
    <m/>
    <m/>
    <n v="1000"/>
    <n v="14000"/>
    <x v="0"/>
    <s v="Energia"/>
    <m/>
    <m/>
    <s v="Ordenança municipal per a l'estalvi d'aigua_x000a_PAES"/>
    <s v="Ajuntament (indirecte)"/>
    <s v="Aigua"/>
    <x v="3"/>
  </r>
  <r>
    <s v="Granollers"/>
    <n v="28"/>
    <x v="1"/>
    <x v="2"/>
    <s v="Impulsar l’autoabastiment alimentari amb productes locals"/>
    <s v="Promote self-sufficiency in food with local produce"/>
    <s v="Desenvolupar polítiques i mesures que impulsin l'autoabastiment alimentari municipal amb productes locals, i alhora fomentar l’economia local i reduir despeses d'importació i reduir la petjada de carboni associada al transport. Per assolir un autoabastiment alimentari es proposa una diversificació del cultiu (regadiu i secà). "/>
    <s v="Àrea de Govern i Economia: Promoció econòmica-Granollers Mercat"/>
    <n v="2026"/>
    <n v="2030"/>
    <s v="No iniciada"/>
    <m/>
    <m/>
    <m/>
    <s v="Altres (especificar)"/>
    <s v="Augment de l'efecte illa de calor "/>
    <m/>
    <m/>
    <m/>
    <m/>
    <m/>
    <m/>
    <n v="3000"/>
    <n v="12000"/>
    <x v="0"/>
    <s v="Energia"/>
    <s v="Mobilitat"/>
    <m/>
    <s v="Pla Estratègic de Palou 2015-2025"/>
    <s v="Ajuntament (indirecte)"/>
    <s v="Agricultura i sector forestal"/>
    <x v="3"/>
  </r>
  <r>
    <s v="Granollers"/>
    <n v="29"/>
    <x v="1"/>
    <x v="2"/>
    <s v="Recolzar l’establiment de mecanismes de protecció de les collites davant inclemències meteorològiques"/>
    <s v="Support the establishment of mechanisms of protection against inclement weather- crop"/>
    <s v="Recolzament municipal per l’establiment de mecanismes de protecció de les collites (malles, hivernacles, ajuts) davant inclemències meteorològiques (pedregades, tempestes, ventades...)"/>
    <s v="Àrea de Govern i Economia: Promoció econòmica-Granollers Mercat. _x000a_Departament d’Agricultura, Ramaderia, Pesca i Alimentació"/>
    <n v="2016"/>
    <n v="2026"/>
    <s v="No iniciada"/>
    <m/>
    <m/>
    <m/>
    <s v="Altres (especificar)"/>
    <s v="Vulnerabilitat dels cultius a malalties i plagues"/>
    <s v="Canvis en les zones cultivables"/>
    <m/>
    <m/>
    <m/>
    <m/>
    <m/>
    <n v="1500"/>
    <n v="15000"/>
    <x v="0"/>
    <s v="Medi natural"/>
    <m/>
    <m/>
    <s v="Pla Estratègic de Palou 2015-2025"/>
    <s v="Ajuntament (indirecte)"/>
    <s v="Agricultura i sector forestal"/>
    <x v="3"/>
  </r>
  <r>
    <s v="Granollers"/>
    <n v="30"/>
    <x v="0"/>
    <x v="6"/>
    <s v="Revisar, actualitzar i continuar el desenvolupament el Pla d'Acció per l'Energia Sostenible i el Clima de Granollers"/>
    <s v="Resize and continue developing the Action Plan for Sustainable Energy and Climate Granollers"/>
    <s v="Redimensionar i continuar desenvolupament del Pla d'Acció per l'Energia Sostenible i el Clima de Granollers, amb l'horitzó 2030, de les actuacions municipals vinculades a la reducció de les emissions GEH, l'estalvi i l'eficiència energètica, la implantació d'energies renovables i l'adaptació al canvi climàtic."/>
    <s v="Àrea de territori i ciutat: Serveis municipals, via pública i mobilitat, Medi Ambient i Espais Verds, Urbanisme i habitatge, Obres i projectes"/>
    <n v="2016"/>
    <n v="2020"/>
    <s v="No iniciada"/>
    <s v="X"/>
    <m/>
    <m/>
    <s v="Altres (especificar)"/>
    <s v="Canvis en els patrons de demanda energètica"/>
    <m/>
    <m/>
    <m/>
    <m/>
    <m/>
    <m/>
    <m/>
    <n v="0"/>
    <x v="0"/>
    <s v="Energia"/>
    <m/>
    <m/>
    <s v="PAES (2009-2020)"/>
    <s v="Ajuntament (directa)"/>
    <s v="Altres"/>
    <x v="3"/>
  </r>
  <r>
    <s v="Granollers"/>
    <n v="31"/>
    <x v="0"/>
    <x v="11"/>
    <s v="Valorització energètica dels residus "/>
    <s v="Energy valorisation from wastes"/>
    <s v="Amb l’objectiu de tancar el cicle de producció-consum-reciclatge, aconseguir incrementar els nivells actuals de recollida selectiva dels residus, especialment_x000a_en la fracció orgànica (40% dels residus municipals) que permetria abaratir costos. Estendre a tot el terme municipal la recollida selectiva de residus de petit format i reutilitzables. Potenciar la valorització energètica dels residus a través plantes de biogas. Projectes com CongostNet i EcoCongost (amb l’objectiu d’intercanvi de calor residual entre les empreses dels polígons industrials de Jordi Camp, Congost i la ciutat de Granollers, així com l’ús del biogàs procedent de la planta comarcal de compostatge)  , contribuiran a increment la producció local d’energies renovables, l’adopció de tecnologies baixes en carboni, i la reducció de la dependència exterior d’energia, augmentant la resiliència del sector industrial i el municipi."/>
    <s v="Consorci per a la gestió de residus del Vallès Oriental "/>
    <n v="2016"/>
    <n v="2030"/>
    <s v="No iniciada"/>
    <s v="X"/>
    <m/>
    <m/>
    <m/>
    <s v="Aparició de noves malaties"/>
    <s v="Canvis en els patrons de demanda energètica"/>
    <m/>
    <m/>
    <m/>
    <m/>
    <m/>
    <m/>
    <s v="NQ"/>
    <x v="0"/>
    <s v="Energia"/>
    <m/>
    <m/>
    <s v="PAES (2009-2020)_x000a_PAM 2015-2019"/>
    <s v="Ajuntament (directa)"/>
    <s v="Residus"/>
    <x v="3"/>
  </r>
  <r>
    <s v="Granollers"/>
    <n v="32"/>
    <x v="0"/>
    <x v="7"/>
    <s v="Adaptació i rehabilitació d’equipaments municipals amb població vulnerable"/>
    <s v="Refurbishing of municipal buildings used by vulnerable population"/>
    <s v="Adaptació dels equipaments municipals per a la població més vulnerable (geriàtrics, residències, escoles, casals de gent gran, centres cívics  i biblioteques) en termes energètics, mitjançant la integració de criteris d’adaptació a altes temperatures (passius i distribució d’usos) en obres de rehabilitació d’equipaments i/o construcció de nous."/>
    <s v="Àrea de territori i ciutat: Serveis municipals, via pública i mobilitat, Medi Ambient i Espais Verds, Urbanisme i habitatge"/>
    <n v="2020"/>
    <n v="2030"/>
    <s v="No iniciada"/>
    <s v="X"/>
    <m/>
    <m/>
    <m/>
    <s v="Augment de les sequeres (durada, freqüència i intensitat)"/>
    <s v="Augment de desertització o aridesa"/>
    <m/>
    <m/>
    <m/>
    <m/>
    <m/>
    <n v="3500"/>
    <n v="35000"/>
    <x v="2"/>
    <s v="Aigua"/>
    <m/>
    <m/>
    <s v="Pla d’eficiència energètica dels equipaments municipals 2015-2020"/>
    <s v="Ajuntament (directa)"/>
    <s v="Edificis"/>
    <x v="3"/>
  </r>
  <r>
    <s v="Granollers"/>
    <n v="33"/>
    <x v="0"/>
    <x v="5"/>
    <s v="Aprofitament de nous recursos hídrics"/>
    <s v="Use of new water resources"/>
    <s v="Aprofitament de nous recursos hídrics alternatius per a usos municipals (aigua regenerada per a reg, neteja, naturalització d’ambients aquàtics, etc. ). Projectar la construcció de la doble xarxa (potable i regenerada). Resolució dels problemes de contaminació d’alguns recursos locals per l'aprofitament d'usos municipals (pous de Can Serra, Roca Umbert i Voluntaris)."/>
    <m/>
    <n v="2016"/>
    <n v="2030"/>
    <s v="No iniciada"/>
    <m/>
    <m/>
    <m/>
    <m/>
    <s v="Augment de les sequeres (durada, freqüència i intensitat)"/>
    <s v="Augment de desertització o aridesa"/>
    <m/>
    <m/>
    <m/>
    <m/>
    <n v="250000"/>
    <m/>
    <n v="250000"/>
    <x v="1"/>
    <s v="Aigua"/>
    <m/>
    <m/>
    <s v="Ordenança municipal per a l’estalvi d’aigua _x000a_Plec de prescripcions tècniques de les xarxes de reg"/>
    <s v="Ajuntament (directa)"/>
    <s v="Aigua"/>
    <x v="3"/>
  </r>
  <r>
    <s v="Granollers"/>
    <n v="34"/>
    <x v="0"/>
    <x v="5"/>
    <s v="Millora de l'eficiència del rec urbà"/>
    <s v="Enhance the value of irrigation infrastructure of Palou"/>
    <s v="Conversió dels sistemes de reg per aspersió en goteig en els nous sectors de desenvolupament (urbans, periurbans i industrials)"/>
    <s v="Àrea de Govern i Economia (promoció econòmica-Granollers Mercat)"/>
    <n v="2016"/>
    <n v="2030"/>
    <s v="No iniciada"/>
    <s v="X"/>
    <m/>
    <m/>
    <m/>
    <s v="Augment del risc d'inundacions"/>
    <s v="Pèrdua atractiu turístic "/>
    <m/>
    <m/>
    <m/>
    <m/>
    <m/>
    <n v="2500"/>
    <n v="35000"/>
    <x v="2"/>
    <s v="Medi natural"/>
    <s v="Aigua"/>
    <m/>
    <s v="Plec de prescripcions tècniques de les xarxes de reg"/>
    <s v="Ajuntament (directa)"/>
    <s v="Aigua"/>
    <x v="3"/>
  </r>
  <r>
    <s v="Granollers"/>
    <n v="35"/>
    <x v="1"/>
    <x v="2"/>
    <s v="Millora de l'eficiència de l'agricultura"/>
    <s v="Improving the efficiency of agriculture"/>
    <s v="Incrementar l’activitat agrària i el rendiment de les explotacions de Palou, per considerar Palou molt més enllà del seu interès natural i patrimonial; entendre’l com un espai on és possible reactivar l’activitat agrària."/>
    <s v="Àrea de Govern i Economia: Promoció econòmica-Granollers Mercat. _x000a_Departament d’Agricultura, Ramaderia, Pesca i Alimentació"/>
    <n v="2016"/>
    <n v="2030"/>
    <s v="No iniciada"/>
    <m/>
    <m/>
    <m/>
    <m/>
    <m/>
    <m/>
    <m/>
    <m/>
    <m/>
    <m/>
    <m/>
    <m/>
    <s v="NQ"/>
    <x v="0"/>
    <s v="Medi natural"/>
    <m/>
    <m/>
    <s v="Pla Estratègic de Palou 2015-2025"/>
    <s v="Ajuntament (indirecte)"/>
    <s v="Agricultura i sector forestal"/>
    <x v="3"/>
  </r>
  <r>
    <s v="Granollers"/>
    <n v="36"/>
    <x v="1"/>
    <x v="2"/>
    <s v="Producció local d’energia neta"/>
    <s v="_x000a_Local production of clean energy"/>
    <s v="Desenvolupar les iniciatives i projectes municipals com CongostNet, ECOCONGOST, COMPOSE, instal•lacions municipals de biomassa, instal•lacions municipals solars FV per a l’autoconsum i impulsar les iniciatives a l’àmbit privat, a través de la modificació de l’Ordenança solar (places solars als terrats dels edificis o en grans espais públics oberts, etc. )"/>
    <s v="Àrea de territori i ciutat (Serveis municipals, via pública i mobilitat, Medi ambient i espais verds, Urbanisme i habitatge, Obres i projectes)"/>
    <n v="2019"/>
    <n v="2030"/>
    <s v="No iniciada"/>
    <m/>
    <m/>
    <m/>
    <m/>
    <s v="Canvis en els patrons de demanda energètica"/>
    <s v="Augment de l'efecte illa de calor "/>
    <m/>
    <m/>
    <m/>
    <m/>
    <n v="1000000"/>
    <m/>
    <n v="1000000"/>
    <x v="1"/>
    <s v="Energia"/>
    <s v="Medi natural"/>
    <m/>
    <s v="Programa global sobre habitatge (doc. estratègic del PAM 2015-2019)_x000a_Ordenança municipal de captació solar tèrmica_x000a_PAESC (revisió i actualització PAES 2009)"/>
    <s v="Ajuntament (indirecte)"/>
    <s v="Agricultura i sector forestal"/>
    <x v="3"/>
  </r>
  <r>
    <s v="Granollers"/>
    <n v="37"/>
    <x v="0"/>
    <x v="9"/>
    <s v="Sistemes d'hidratació i refrigeració de l’espai públic exterior"/>
    <s v="_x000a_Hydration systems and cooling outdoor public space"/>
    <s v="Garantir un bon sistema d'hidratació públic amb el bon funcionament de les fonts públiques (pel consum), i controlar i prendre mesures preventives per l'aparició de malalties (lagionel•la) mitjançant un bon sistema de refrigeració de l'espai públic exterior amb l'implantació de punts concrets de jocs d'aigua (parcs), nebulització."/>
    <s v="Agència de Salut Pública de Catalunya (ASPCAT)_x000a_Àrea d'Acció Comunitària i Benestar: Seguretat ciutadana - Protecció Civil, Salut Pública, Serveis Socials i Gent Gran_x000a_Àrea de territori i ciutat:, Urbanisme i habitatge, Medi Ambient i Espais Verds, Serveis municipals, via pública i mobilitat "/>
    <n v="2018"/>
    <n v="2030"/>
    <s v="No iniciada"/>
    <m/>
    <m/>
    <m/>
    <m/>
    <s v="Aparició de noves malaties"/>
    <s v="Canvis en els patrons de demanda energètica"/>
    <m/>
    <m/>
    <m/>
    <m/>
    <m/>
    <n v="6000"/>
    <n v="72000"/>
    <x v="1"/>
    <s v="Equipaments"/>
    <s v="Aigua"/>
    <m/>
    <s v="Ordenança dels espais d'us públic i civisme_x000a_Programa de manteniment higienicosanitari de neteja i desinfecció de les instal•lacions municipals segons Decret 352/2004 (Contracte de manteniment municipal)"/>
    <s v="Ajuntament (directa)"/>
    <s v="Salut"/>
    <x v="3"/>
  </r>
  <r>
    <s v="Granollers"/>
    <n v="38"/>
    <x v="0"/>
    <x v="5"/>
    <s v="Diposar zones i estructures de laminació d'avingudes"/>
    <m/>
    <s v="Es proposa la projecció de les zones i estructures de laminació d’avingudes al llarg del traçat del riu Congost per tal de disminuir els efectes d'una possible crescuda del riu/inundacions. "/>
    <s v="Àrea de territori i ciutat (Serveis municipals, via pública i mobilitat, Medi ambient i espais verds, Urbanisme i habitatge, Obres i projectes)"/>
    <n v="2025"/>
    <n v="2030"/>
    <s v="No iniciada"/>
    <m/>
    <m/>
    <m/>
    <m/>
    <s v="Augment del risc d'inundacions"/>
    <s v="Augment del risc de riuades"/>
    <m/>
    <m/>
    <m/>
    <m/>
    <n v="35000"/>
    <m/>
    <n v="35000"/>
    <x v="2"/>
    <s v="Aigua"/>
    <s v="Urbanisme"/>
    <m/>
    <s v="POUM _x000a_Pla director Clavegueram (2015-2025)_x000a_Projectes de rehabilitació ambiental de la llera del riu Congost "/>
    <s v="Ajuntament (directa)"/>
    <s v="Aigua"/>
    <x v="3"/>
  </r>
  <r>
    <s v="Granollers"/>
    <n v="39"/>
    <x v="0"/>
    <x v="1"/>
    <s v="Protecció d’infraestructura crítica: serveis d’emergència, transport, aigua i sanitat, producció i distribució d’energia"/>
    <s v="Protection of critical infrastructure : emergency services, transport, water and health, production and distribution of energy"/>
    <s v="Garantir la òptima funcionalitat i manteniment dels serveis d'emergència, transport, sanitat.... i la garantia de subministrament energètic (aigua, gas, electricitat)."/>
    <s v="Àrea d'Acció Comunitària i Benestar: Regidoria de Seguretat ciutadana-Protecció Civil "/>
    <n v="2018"/>
    <n v="2030"/>
    <s v="No iniciada"/>
    <m/>
    <m/>
    <m/>
    <m/>
    <s v="Efectes en infraestructures"/>
    <s v="Augment de la mortalitat/morbilitat associada a la calor"/>
    <s v="Aparició de noves malaties"/>
    <m/>
    <m/>
    <m/>
    <m/>
    <n v="6000"/>
    <n v="72000"/>
    <x v="1"/>
    <s v="Equipaments"/>
    <s v="Urbanisme"/>
    <s v="Energia"/>
    <s v="Pla local de protecció civil _x000a_Interlocució bilateral amb Gas Natural, Sorea"/>
    <s v="Ajuntament (directa)"/>
    <s v="Protecció civili i emergències"/>
    <x v="3"/>
  </r>
  <r>
    <s v="Granollers"/>
    <n v="40"/>
    <x v="1"/>
    <x v="2"/>
    <s v="Potenciar els embornals de CO2 a Palou"/>
    <s v="Enhance sinks of CO2 in Palou"/>
    <s v="Potenciar els embornals de CO2 a Palou; promocionar conreus/sòls capaços d'extreure i emmagatzemar CO2 de l’atmosfera."/>
    <s v="_x000a_Àrea de Govern i Economia: Promoció econòmica-Granollers Mercat. "/>
    <n v="2016"/>
    <n v="2030"/>
    <s v="No iniciada"/>
    <s v="X"/>
    <m/>
    <m/>
    <m/>
    <s v="Augment de l'efecte illa de calor "/>
    <m/>
    <m/>
    <s v="Millora de la qualitat  de  ambiental per la  retenció de CO2 de l'atmosfera"/>
    <m/>
    <m/>
    <m/>
    <m/>
    <s v="NQ"/>
    <x v="0"/>
    <s v="Medi natural"/>
    <m/>
    <m/>
    <s v="Pla Estratègic de Palou 2015-2025"/>
    <s v="Ajuntament (indirecte)"/>
    <s v="Agricultura i sector forestal"/>
    <x v="3"/>
  </r>
  <r>
    <s v="Igualada"/>
    <n v="1"/>
    <x v="0"/>
    <x v="5"/>
    <s v="Campanya d’informació sobre la utilització del recurs aigua en el sector residencial"/>
    <s v="Water saving campaign"/>
    <m/>
    <s v="Regidoria de Qualitat Urbana i Interior"/>
    <n v="2014"/>
    <n v="2030"/>
    <m/>
    <m/>
    <m/>
    <s v="Agència Catalana de l'Aigua"/>
    <s v="Sequeres"/>
    <s v="Augment de les sequeres (durada, freqüència i intensitat)"/>
    <m/>
    <m/>
    <m/>
    <m/>
    <m/>
    <m/>
    <m/>
    <n v="0"/>
    <x v="0"/>
    <s v="Altres"/>
    <m/>
    <m/>
    <s v="Agenda 21"/>
    <s v="Ajuntament (indirecte)"/>
    <s v="Aigua"/>
    <x v="4"/>
  </r>
  <r>
    <s v="Igualada"/>
    <n v="2"/>
    <x v="1"/>
    <x v="5"/>
    <s v="Organització de jornades de treball per als sectors de la indústria i del comerç. "/>
    <s v="Specific workshops for industry and commercial sector"/>
    <m/>
    <s v="Regidoria de Qualitat Urbana i Interior"/>
    <n v="2014"/>
    <n v="2030"/>
    <m/>
    <m/>
    <m/>
    <s v="Agència Catalana de l'Aigua"/>
    <s v="Sequeres"/>
    <s v="Augment de les sequeres (durada, freqüència i intensitat)"/>
    <m/>
    <m/>
    <m/>
    <m/>
    <m/>
    <m/>
    <m/>
    <n v="0"/>
    <x v="0"/>
    <s v="Altres"/>
    <m/>
    <m/>
    <s v="Agenda 21"/>
    <s v="Ajuntament (directa)"/>
    <s v="Aigua"/>
    <x v="4"/>
  </r>
  <r>
    <s v="Igualada"/>
    <n v="3"/>
    <x v="3"/>
    <x v="5"/>
    <s v="Programa pilot per a crear un segell de qualitat per a l’ús eficient de l’aigua en el sector comercial"/>
    <s v="pilot program to create a label related to the efficient use of water among the commercial sector"/>
    <m/>
    <s v="Regidoria de Qualitat Urbana i Interior"/>
    <n v="2014"/>
    <n v="2030"/>
    <m/>
    <m/>
    <m/>
    <s v="Agència Catalana de l'Aigua"/>
    <s v="Sequeres"/>
    <s v="Augment de les sequeres (durada, freqüència i intensitat)"/>
    <m/>
    <m/>
    <m/>
    <m/>
    <m/>
    <m/>
    <m/>
    <n v="0"/>
    <x v="0"/>
    <s v="Altres"/>
    <m/>
    <m/>
    <s v="Agenda 21"/>
    <s v="Ajuntament (indirecte)"/>
    <s v="Aigua"/>
    <x v="4"/>
  </r>
  <r>
    <s v="Igualada"/>
    <n v="4"/>
    <x v="0"/>
    <x v="5"/>
    <s v="Realitzar un estudi de pous alternatius de propietat municipal per a poder aprofitar l’aigua del freàtic per a reg de parcs i jardins."/>
    <s v="Studying  groundwater use for watering and cleaning"/>
    <m/>
    <s v="Regidoria de Qualitat Urbana i Interior"/>
    <n v="2014"/>
    <n v="2030"/>
    <m/>
    <m/>
    <s v="X"/>
    <s v="Agència Catalana de l'Aigua"/>
    <s v="Sequeres"/>
    <s v="Augment de les sequeres (durada, freqüència i intensitat)"/>
    <m/>
    <m/>
    <m/>
    <m/>
    <m/>
    <n v="12000"/>
    <m/>
    <n v="12000"/>
    <x v="0"/>
    <s v="Altres"/>
    <m/>
    <m/>
    <s v="Agenda 21"/>
    <s v="Altres (sector privat o varis)"/>
    <s v="Aigua"/>
    <x v="4"/>
  </r>
  <r>
    <s v="Igualada"/>
    <n v="5"/>
    <x v="0"/>
    <x v="5"/>
    <s v="Redactar un pla d’enjardinament municipal sostenible"/>
    <s v="Garden plan including sustainable criteria"/>
    <m/>
    <s v="Regidoria de Qualitat Urbana i Interior"/>
    <n v="2014"/>
    <n v="2030"/>
    <m/>
    <m/>
    <m/>
    <s v="DIBA"/>
    <s v="Sequeres"/>
    <s v="Augment de les sequeres (durada, freqüència i intensitat)"/>
    <m/>
    <m/>
    <m/>
    <m/>
    <m/>
    <m/>
    <m/>
    <n v="0"/>
    <x v="0"/>
    <s v="Altres"/>
    <s v="Verd urbà"/>
    <m/>
    <s v="Agenda 21"/>
    <s v="Ajuntament (directa)"/>
    <s v="Aigua"/>
    <x v="4"/>
  </r>
  <r>
    <s v="Igualada"/>
    <n v="6"/>
    <x v="0"/>
    <x v="5"/>
    <s v="Inventariar i millorar els sistemes de reg urbà públic."/>
    <s v="Improving municipal gardens' watering systems"/>
    <m/>
    <s v="Regidoria de Qualitat Urbana i Interior"/>
    <n v="2014"/>
    <n v="2030"/>
    <m/>
    <m/>
    <m/>
    <s v="DIBA"/>
    <s v="Sequeres"/>
    <s v="Augment de les sequeres (durada, freqüència i intensitat)"/>
    <m/>
    <m/>
    <m/>
    <m/>
    <m/>
    <m/>
    <m/>
    <n v="0"/>
    <x v="0"/>
    <s v="Altres"/>
    <m/>
    <m/>
    <s v="Agenda 21"/>
    <s v="Ajuntament (directa)"/>
    <s v="Aigua"/>
    <x v="4"/>
  </r>
  <r>
    <s v="Igualada"/>
    <n v="7"/>
    <x v="0"/>
    <x v="5"/>
    <s v="Aplicar conceptes d’enginyeria bioclimàtica per evitar inundacions i assegurar la infiltració de l’aigua al subsòl"/>
    <s v="Bioclimatic criteria to prevent floods"/>
    <m/>
    <s v="Regidoria de Qualitat Urbana i Interior"/>
    <n v="2014"/>
    <n v="2030"/>
    <m/>
    <m/>
    <m/>
    <s v="DIBA"/>
    <s v="Sequeres"/>
    <s v="Augment de les sequeres (durada, freqüència i intensitat)"/>
    <m/>
    <m/>
    <m/>
    <m/>
    <m/>
    <m/>
    <m/>
    <n v="0"/>
    <x v="1"/>
    <s v="Altres"/>
    <m/>
    <m/>
    <s v="Agenda 21"/>
    <s v="Ajuntament (directa)"/>
    <s v="Aigua"/>
    <x v="4"/>
  </r>
  <r>
    <s v="Igualada"/>
    <n v="8"/>
    <x v="0"/>
    <x v="5"/>
    <s v="Optimitzar el manteniment de fonts i brolladors per evitar consums d’aigua innecessaris."/>
    <s v="Improving maintainance of fountains"/>
    <m/>
    <s v="Regidoria de Qualitat Urbana i Interior"/>
    <n v="2014"/>
    <n v="2030"/>
    <m/>
    <m/>
    <m/>
    <s v="DIBA"/>
    <s v="Sequeres"/>
    <s v="Augment de les sequeres (durada, freqüència i intensitat)"/>
    <m/>
    <m/>
    <m/>
    <m/>
    <m/>
    <m/>
    <m/>
    <n v="0"/>
    <x v="2"/>
    <s v="Altres"/>
    <m/>
    <m/>
    <s v="Agenda 21"/>
    <s v="Ajuntament (directa)"/>
    <s v="Aigua"/>
    <x v="4"/>
  </r>
  <r>
    <s v="Igualada"/>
    <n v="9"/>
    <x v="0"/>
    <x v="5"/>
    <s v="Incorporar als requeriments del concurs municipal de gestió d’aigua mesures per a la conscienciació dels ciutadans."/>
    <s v="Including water saving advises into the new tenders to manage water supply"/>
    <m/>
    <s v="Regidoria de Qualitat Urbana i Interior"/>
    <n v="2014"/>
    <n v="2030"/>
    <m/>
    <m/>
    <m/>
    <s v="Agència Catalana de l'Aigua"/>
    <s v="Sequeres"/>
    <s v="Augment de les sequeres (durada, freqüència i intensitat)"/>
    <m/>
    <m/>
    <m/>
    <m/>
    <m/>
    <m/>
    <m/>
    <n v="0"/>
    <x v="0"/>
    <m/>
    <m/>
    <m/>
    <m/>
    <s v="Ajuntament (directa)"/>
    <s v="Aigua"/>
    <x v="4"/>
  </r>
  <r>
    <s v="Igualada"/>
    <n v="10"/>
    <x v="2"/>
    <x v="5"/>
    <s v="Regular l’ús d’aigua freàtica per a particulars i avisar de la seva contaminació en cas d’inundacions i trencaments"/>
    <s v="Groundwater use regulation"/>
    <m/>
    <s v="Regidoria de Qualitat Urbana i Interior"/>
    <n v="2014"/>
    <n v="2030"/>
    <m/>
    <m/>
    <s v="X"/>
    <m/>
    <m/>
    <m/>
    <m/>
    <m/>
    <m/>
    <m/>
    <m/>
    <m/>
    <m/>
    <n v="0"/>
    <x v="0"/>
    <s v="Altres"/>
    <m/>
    <m/>
    <s v="Agenda 21"/>
    <s v="Ajuntament (directa)"/>
    <s v="Aigua"/>
    <x v="4"/>
  </r>
  <r>
    <s v="Igualada"/>
    <n v="11"/>
    <x v="0"/>
    <x v="5"/>
    <s v="Permeabilitzar el Passeig de Mossèn Jacint Verdaguer amb l'aplicació de paviments permeables, cunetes d'infiltració i àrees de bioretenció"/>
    <s v="Increase the permeability of Passeig Mossèn Jacint Verdaguer using permeable materials, infiltrating kerbs and balancing ponds"/>
    <m/>
    <s v="Regidoria de Qualitat Urbana i Interior"/>
    <n v="2018"/>
    <n v="2030"/>
    <s v="No iniciada"/>
    <m/>
    <s v="X"/>
    <m/>
    <s v="Precipitació extrema"/>
    <s v="Augment del risc d'inundacions"/>
    <m/>
    <m/>
    <m/>
    <m/>
    <m/>
    <n v="100000"/>
    <m/>
    <n v="100000"/>
    <x v="1"/>
    <s v="Urbanisme"/>
    <m/>
    <m/>
    <s v="POUM"/>
    <s v="Altres (Administració pública)"/>
    <s v="Aigua"/>
    <x v="4"/>
  </r>
  <r>
    <s v="Igualada"/>
    <n v="12"/>
    <x v="0"/>
    <x v="5"/>
    <s v="Permeabilitzar el carrer de França i de la Gran Bretanya amb l'aplicació de paviments permeables i cunetes i rases d'infiltració "/>
    <s v="Increase the permeability of França St and Gran Bretanya St using permeable materials, infiltrating kerbs and infiltrating trenchs. ponds "/>
    <m/>
    <s v="Regidoria de Qualitat Urbana i Interior"/>
    <n v="2018"/>
    <n v="2030"/>
    <s v="No iniciada"/>
    <m/>
    <s v="X"/>
    <m/>
    <s v="Precipitació extrema"/>
    <s v="Augment del risc d'inundacions"/>
    <m/>
    <m/>
    <m/>
    <m/>
    <m/>
    <n v="275000"/>
    <m/>
    <n v="275000"/>
    <x v="1"/>
    <s v="Urbanisme"/>
    <m/>
    <m/>
    <s v="POUM"/>
    <s v="Ajuntament (directa)"/>
    <s v="Aigua"/>
    <x v="4"/>
  </r>
  <r>
    <s v="Igualada"/>
    <n v="13"/>
    <x v="0"/>
    <x v="5"/>
    <s v="Implantar basses d'infiltració a la zona verda (Clau 2 Parcs i jardins urbans) paral·lela a l'Av. de Catalunya"/>
    <s v="Implementing rain gardens and balancing ponds at “Zone 2 Parcs i jardins urbans” parallel at Catalunya Avenue"/>
    <m/>
    <s v="Regidoria de Qualitat Urbana i Interior"/>
    <n v="2018"/>
    <n v="2030"/>
    <s v="No iniciada"/>
    <m/>
    <s v="X"/>
    <m/>
    <s v="Precipitació extrema"/>
    <s v="Augment del risc d'inundacions"/>
    <m/>
    <m/>
    <m/>
    <m/>
    <m/>
    <n v="200000"/>
    <m/>
    <n v="200000"/>
    <x v="1"/>
    <s v="Urbanisme"/>
    <m/>
    <m/>
    <s v="POUM"/>
    <s v="Ajuntament (directa)"/>
    <s v="Aigua"/>
    <x v="4"/>
  </r>
  <r>
    <s v="Igualada"/>
    <n v="14"/>
    <x v="0"/>
    <x v="5"/>
    <s v="Estudiar la possibilitat d'implementar rases de laminació, infiltració o drenants al nord del Complex Esportiu de Les Comes, evitant l'afectació als HIC presents a l'àrea"/>
    <s v="Study the possibility of building flow lamination, infiltration o drainage areas north of Complex Esportiru Les Comes, avoinding the Prioritary European Habitats located at the area"/>
    <m/>
    <s v="Regidoria de Qualitat Urbana i Interior"/>
    <n v="2018"/>
    <n v="2030"/>
    <s v="No iniciada"/>
    <m/>
    <m/>
    <m/>
    <s v="Precipitació extrema"/>
    <s v="Augment del risc d'inundacions"/>
    <m/>
    <m/>
    <m/>
    <m/>
    <m/>
    <n v="10000"/>
    <m/>
    <n v="10000"/>
    <x v="0"/>
    <s v="Urbanisme"/>
    <m/>
    <m/>
    <s v="POUM"/>
    <s v="Ajuntament (directa)"/>
    <s v="Aigua"/>
    <x v="4"/>
  </r>
  <r>
    <s v="Igualada"/>
    <n v="15"/>
    <x v="0"/>
    <x v="5"/>
    <s v="Estudiar la possibilitat d'establir rases d'infiltració o drenants, paviments permeables i una àrea d'infiltració al parc ubicat a la zona sud del Complex Esportiu de Les Comes"/>
    <s v="Study the possibility of placing drainage or infiltrating trenchs, permeable pavements and a balancing pond at the park located south of Complex Esportiu de Les Comes"/>
    <m/>
    <s v="Regidoria de Qualitat Urbana i Interior"/>
    <n v="2018"/>
    <n v="2030"/>
    <s v="No iniciada"/>
    <m/>
    <m/>
    <m/>
    <s v="Precipitació extrema"/>
    <s v="Augment del risc d'inundacions"/>
    <m/>
    <m/>
    <m/>
    <m/>
    <m/>
    <n v="10000"/>
    <m/>
    <n v="10000"/>
    <x v="0"/>
    <s v="Urbanisme"/>
    <m/>
    <m/>
    <s v="POUM"/>
    <s v="Ajuntament (directa)"/>
    <s v="Aigua"/>
    <x v="4"/>
  </r>
  <r>
    <s v="Igualada"/>
    <n v="16"/>
    <x v="0"/>
    <x v="5"/>
    <s v="Fomentar la permeabilitat de l'espai públic"/>
    <s v="Promotion of permeability in public areas"/>
    <m/>
    <s v="Regidoria de Qualitat Urbana i Interior"/>
    <n v="2018"/>
    <n v="2030"/>
    <s v="No iniciada"/>
    <m/>
    <m/>
    <s v="DIBA"/>
    <s v="Precipitació extrema"/>
    <s v="Augment del risc d'inundacions"/>
    <m/>
    <m/>
    <m/>
    <m/>
    <m/>
    <m/>
    <m/>
    <n v="0"/>
    <x v="0"/>
    <s v="Urbanisme"/>
    <m/>
    <m/>
    <s v="POUM"/>
    <s v="Ajuntament (directa)"/>
    <s v="Aigua"/>
    <x v="4"/>
  </r>
  <r>
    <s v="Igualada"/>
    <n v="17"/>
    <x v="1"/>
    <x v="5"/>
    <s v="Estudiar la necessitat de construir dipòsits d’aigua de pluja per augmentar les reserves d’aigua per a consum residencial"/>
    <s v="Studdy the necessity for the construction of rain water diposits to increase water reservoirs for residential consumption"/>
    <m/>
    <s v="Regidoria de Qualitat Urbana i Interior"/>
    <n v="2018"/>
    <n v="2030"/>
    <s v="No iniciada"/>
    <m/>
    <m/>
    <s v="Agència Catalana de l'Aigua"/>
    <s v="Sequeres"/>
    <s v="Augment de les sequeres (durada, freqüència i intensitat)"/>
    <m/>
    <m/>
    <m/>
    <m/>
    <m/>
    <n v="10000"/>
    <m/>
    <n v="10000"/>
    <x v="0"/>
    <m/>
    <m/>
    <m/>
    <m/>
    <s v="Ajuntament (directa)"/>
    <s v="Aigua"/>
    <x v="4"/>
  </r>
  <r>
    <s v="Igualada"/>
    <n v="18"/>
    <x v="0"/>
    <x v="5"/>
    <s v="Vetllar per mantenir el rendiment de la xarxa d'aigua potable per sobre del 20%"/>
    <s v="Monitor the water network performance above 80%"/>
    <m/>
    <s v="Regidoria de Qualitat Urbana i Interior"/>
    <n v="2018"/>
    <n v="2030"/>
    <m/>
    <m/>
    <m/>
    <s v="Agència Catalana de l'Aigua"/>
    <s v="Sequeres"/>
    <s v="Augment de les sequeres (durada, freqüència i intensitat)"/>
    <m/>
    <m/>
    <m/>
    <m/>
    <m/>
    <m/>
    <m/>
    <n v="0"/>
    <x v="0"/>
    <m/>
    <m/>
    <m/>
    <m/>
    <s v="Ajuntament (indirecte)"/>
    <s v="Aigua"/>
    <x v="4"/>
  </r>
  <r>
    <s v="Igualada"/>
    <n v="19"/>
    <x v="0"/>
    <x v="6"/>
    <s v="Redacció d’un pla d’arbrat específic per al programa rutes saludables, Anella verda i els camins escolars segurs. "/>
    <s v="Tree plan to promote healthy routes"/>
    <m/>
    <s v="Regidoria de Qualitat Urbana i Interior"/>
    <n v="2014"/>
    <n v="2030"/>
    <m/>
    <m/>
    <m/>
    <s v="DIBA"/>
    <m/>
    <s v="Major vulnerabilitat del verd urbà"/>
    <s v="Pèrdua atractiu turístic "/>
    <s v="Augment de les al·lèrgies"/>
    <m/>
    <m/>
    <m/>
    <m/>
    <m/>
    <n v="0"/>
    <x v="0"/>
    <m/>
    <m/>
    <m/>
    <m/>
    <s v="Ajuntament (directa)"/>
    <s v="Altres"/>
    <x v="4"/>
  </r>
  <r>
    <s v="Igualada"/>
    <n v="20"/>
    <x v="3"/>
    <x v="6"/>
    <s v="Redacció d’un pla de desenvolupament local incorporant les oportunitats potencials del canvi climàtic i identificar les necessitats de reconversió del sector econòmic"/>
    <s v="Development plan, considering climate change consequences, to reconvert local economy"/>
    <m/>
    <s v="Regidoria de Qualitat Urbana i Interior"/>
    <n v="2014"/>
    <n v="2030"/>
    <m/>
    <m/>
    <m/>
    <s v="DIBA"/>
    <m/>
    <s v="Canvis en els patrons de demanda energètica"/>
    <s v="Pèrdua atractiu turístic "/>
    <s v="Canvis en el patró de demanda turística"/>
    <m/>
    <m/>
    <m/>
    <m/>
    <m/>
    <n v="0"/>
    <x v="0"/>
    <m/>
    <m/>
    <m/>
    <m/>
    <s v="Ajuntament (directa)"/>
    <s v="Altres"/>
    <x v="4"/>
  </r>
  <r>
    <s v="Igualada"/>
    <n v="21"/>
    <x v="2"/>
    <x v="6"/>
    <s v="Redacció d’un programa específic per prevenir i mitigar els impactes del canvi climàtic en la qualitat de l’aire. "/>
    <s v="plan to prevent negative ocnsequences of lcimate change in air quality"/>
    <m/>
    <s v="Regidoria de Qualitat Urbana i Interior"/>
    <n v="2014"/>
    <n v="2030"/>
    <m/>
    <m/>
    <m/>
    <s v="Departament de Territori i Sostenibilitat de la Generalitat de Catalunya"/>
    <m/>
    <m/>
    <m/>
    <m/>
    <m/>
    <m/>
    <m/>
    <m/>
    <m/>
    <n v="0"/>
    <x v="0"/>
    <m/>
    <m/>
    <m/>
    <m/>
    <s v="Altres (sector privat o varis)"/>
    <s v="Altres"/>
    <x v="4"/>
  </r>
  <r>
    <s v="Igualada"/>
    <n v="22"/>
    <x v="0"/>
    <x v="6"/>
    <s v="Revisió del Pacte dels Alcaldes per una Energia Sostenible per executar les accions pendents"/>
    <s v="Reviewing the SECAP"/>
    <m/>
    <s v="Regidoria de Qualitat Urbana i Interior"/>
    <n v="2014"/>
    <n v="2030"/>
    <m/>
    <m/>
    <m/>
    <s v="DIBA"/>
    <m/>
    <m/>
    <m/>
    <m/>
    <m/>
    <m/>
    <m/>
    <m/>
    <m/>
    <n v="0"/>
    <x v="0"/>
    <s v="Energia"/>
    <m/>
    <m/>
    <s v="PAESC d'Igualada"/>
    <s v="Altres (Administració pública)"/>
    <s v="Altres"/>
    <x v="4"/>
  </r>
  <r>
    <s v="Igualada"/>
    <n v="23"/>
    <x v="0"/>
    <x v="6"/>
    <s v="Elaborar un estudi sobre els impactes associats al canvi climàtic i la seva afectació als subministres bàsics."/>
    <s v="Studying climate change impacts on basic supplies"/>
    <m/>
    <s v="Regidoria de Qualitat Urbana i Interior"/>
    <n v="2014"/>
    <n v="2030"/>
    <m/>
    <m/>
    <m/>
    <s v="DIBA"/>
    <m/>
    <m/>
    <m/>
    <m/>
    <m/>
    <m/>
    <m/>
    <m/>
    <m/>
    <n v="0"/>
    <x v="0"/>
    <m/>
    <m/>
    <m/>
    <m/>
    <s v="Ajuntament (directa)"/>
    <s v="Altres"/>
    <x v="4"/>
  </r>
  <r>
    <s v="Igualada"/>
    <n v="24"/>
    <x v="0"/>
    <x v="6"/>
    <s v="Revisar les pòlisses d'assegurances contractades en l'Ajuntament i garantir que donen cobertura als riscos associats al canvi climàtic."/>
    <s v="reviewing insurance contracts with the Local Authority to guarantee the coverage of climate change consequences"/>
    <m/>
    <s v="Regidoria de Qualitat Urbana i Interior"/>
    <n v="2014"/>
    <n v="2030"/>
    <m/>
    <m/>
    <m/>
    <s v="Regidories de Governació i Empreses Municipals i Hisenda"/>
    <m/>
    <m/>
    <m/>
    <m/>
    <m/>
    <m/>
    <m/>
    <m/>
    <m/>
    <n v="0"/>
    <x v="0"/>
    <m/>
    <m/>
    <m/>
    <m/>
    <s v="Ajuntament (directa)"/>
    <s v="Altres"/>
    <x v="4"/>
  </r>
  <r>
    <s v="Igualada"/>
    <n v="25"/>
    <x v="0"/>
    <x v="6"/>
    <s v="Realitzar un pla d'actuació municipal específic davant els possibles talls de subministrament, per tal de garantir un servei mínim als serveis de primera necessitat"/>
    <s v="Action plan for basic supplies in order to guarantee them in emergency cases"/>
    <m/>
    <s v="Regidoria de Qualitat Urbana i Interior"/>
    <n v="2014"/>
    <n v="2030"/>
    <m/>
    <m/>
    <m/>
    <m/>
    <m/>
    <m/>
    <m/>
    <m/>
    <m/>
    <m/>
    <m/>
    <m/>
    <m/>
    <n v="0"/>
    <x v="0"/>
    <s v="Altres"/>
    <m/>
    <m/>
    <s v="DUPROCIM"/>
    <s v="Ajuntament (directa)"/>
    <s v="Altres"/>
    <x v="4"/>
  </r>
  <r>
    <s v="Igualada"/>
    <n v="26"/>
    <x v="0"/>
    <x v="6"/>
    <s v="Actualització dels plans específics municipals"/>
    <s v="Updating municipal plans"/>
    <m/>
    <s v="Regidoria de Qualitat Urbana i Interior"/>
    <n v="2014"/>
    <n v="2030"/>
    <m/>
    <m/>
    <m/>
    <m/>
    <m/>
    <m/>
    <m/>
    <m/>
    <m/>
    <m/>
    <m/>
    <m/>
    <m/>
    <n v="0"/>
    <x v="2"/>
    <s v="Altres"/>
    <m/>
    <m/>
    <s v="DUPROCIM"/>
    <s v="Ajuntament (directa)"/>
    <s v="Altres"/>
    <x v="4"/>
  </r>
  <r>
    <s v="Igualada"/>
    <n v="27"/>
    <x v="0"/>
    <x v="6"/>
    <s v="Utilització del portal web de l’ajuntament per inserir informació relativa al canvi climàtic i consells pràctics."/>
    <s v="Using the municipal webpage to inform on climate change"/>
    <m/>
    <s v="Regidoria de Qualitat Urbana i Interior"/>
    <n v="2014"/>
    <n v="2030"/>
    <m/>
    <m/>
    <m/>
    <m/>
    <m/>
    <s v="Transversal (comunicació i informació general o de fenòmens meteorològics)"/>
    <m/>
    <m/>
    <m/>
    <m/>
    <m/>
    <m/>
    <m/>
    <n v="0"/>
    <x v="0"/>
    <m/>
    <m/>
    <m/>
    <m/>
    <s v="Ajuntament (directa)"/>
    <s v="Altres"/>
    <x v="4"/>
  </r>
  <r>
    <s v="Igualada"/>
    <n v="28"/>
    <x v="0"/>
    <x v="6"/>
    <s v="Creació d’un fòrum de participació ciutadana virtual"/>
    <s v="Creation of a virtual forum for citizens"/>
    <m/>
    <s v="Regidoria de Qualitat Urbana i Interior"/>
    <n v="2014"/>
    <n v="2030"/>
    <m/>
    <m/>
    <m/>
    <m/>
    <m/>
    <s v="Transversal (comunicació i informació general o de fenòmens meteorològics)"/>
    <m/>
    <m/>
    <m/>
    <m/>
    <m/>
    <m/>
    <m/>
    <n v="0"/>
    <x v="0"/>
    <m/>
    <m/>
    <m/>
    <m/>
    <s v="Ajuntament (directa)"/>
    <s v="Altres"/>
    <x v="4"/>
  </r>
  <r>
    <s v="Igualada"/>
    <n v="29"/>
    <x v="0"/>
    <x v="6"/>
    <s v="Definir un responsable de comunicació 2.0"/>
    <s v="Identifying a communication 2.0 responsible"/>
    <m/>
    <s v="Regidoria de Qualitat Urbana i Interior"/>
    <n v="2014"/>
    <n v="2030"/>
    <m/>
    <m/>
    <m/>
    <m/>
    <m/>
    <s v="Transversal (comunicació i informació general o de fenòmens meteorològics)"/>
    <m/>
    <m/>
    <m/>
    <m/>
    <m/>
    <m/>
    <m/>
    <n v="0"/>
    <x v="0"/>
    <m/>
    <m/>
    <m/>
    <m/>
    <s v="Ajuntament (directa)"/>
    <s v="Altres"/>
    <x v="4"/>
  </r>
  <r>
    <s v="Igualada"/>
    <n v="30"/>
    <x v="0"/>
    <x v="6"/>
    <s v="Elaborar i distribuir fulletons d’informació general sobre els impactes del canvi climàtic i el PMACC."/>
    <s v="Specific leaflets on climate change and adaptation"/>
    <m/>
    <s v="Regidoria de Qualitat Urbana i Interior"/>
    <n v="2014"/>
    <n v="2030"/>
    <m/>
    <m/>
    <m/>
    <m/>
    <m/>
    <s v="Transversal (comunicació i informació general o de fenòmens meteorològics)"/>
    <m/>
    <m/>
    <m/>
    <m/>
    <m/>
    <m/>
    <m/>
    <n v="0"/>
    <x v="2"/>
    <m/>
    <m/>
    <m/>
    <m/>
    <s v="Ajuntament (directa)"/>
    <s v="Altres"/>
    <x v="4"/>
  </r>
  <r>
    <s v="Igualada"/>
    <n v="31"/>
    <x v="1"/>
    <x v="6"/>
    <s v="Engegar un fòrum de participació ciutadana sobre canvi climàtic: aspectes i mesures d’adaptació i mitigació."/>
    <s v="New citizen forum on climate change"/>
    <m/>
    <s v="Regidoria de Qualitat Urbana i Interior"/>
    <n v="2014"/>
    <n v="2030"/>
    <m/>
    <m/>
    <m/>
    <m/>
    <m/>
    <s v="Transversal (comunicació i informació general o de fenòmens meteorològics)"/>
    <m/>
    <m/>
    <m/>
    <m/>
    <m/>
    <m/>
    <m/>
    <n v="0"/>
    <x v="0"/>
    <s v="Altres"/>
    <m/>
    <m/>
    <s v="Agenda 21"/>
    <s v="Ajuntament (directa)"/>
    <s v="Altres"/>
    <x v="4"/>
  </r>
  <r>
    <s v="Igualada"/>
    <n v="32"/>
    <x v="0"/>
    <x v="6"/>
    <s v="Implementar i potenciar la Via Blava"/>
    <s v="Implementing and promoting Via Blava, a blue and green infraestructure"/>
    <m/>
    <s v="Regidoria de Qualitat Urbana i Interior"/>
    <n v="2018"/>
    <n v="2030"/>
    <s v="No iniciada"/>
    <m/>
    <m/>
    <s v="DIBA"/>
    <m/>
    <m/>
    <m/>
    <m/>
    <m/>
    <m/>
    <m/>
    <m/>
    <m/>
    <n v="0"/>
    <x v="2"/>
    <s v="Altres"/>
    <m/>
    <m/>
    <s v="Agenda 21"/>
    <s v="Ajuntament (indirecte)"/>
    <s v="Altres"/>
    <x v="4"/>
  </r>
  <r>
    <s v="Igualada"/>
    <n v="33"/>
    <x v="0"/>
    <x v="6"/>
    <s v="Finalitzar l'execució de l'Anella Verda i mantenir els trams ja implementats"/>
    <s v="Finishing the construction of Anella Verda (green infraestructure) and upkeeping the parts already built"/>
    <m/>
    <s v="Regidoria de Qualitat Urbana i Interior"/>
    <n v="2018"/>
    <n v="2030"/>
    <s v="No iniciada"/>
    <m/>
    <m/>
    <s v="DIBA"/>
    <m/>
    <m/>
    <m/>
    <m/>
    <m/>
    <m/>
    <m/>
    <m/>
    <m/>
    <n v="0"/>
    <x v="2"/>
    <s v="Altres"/>
    <m/>
    <m/>
    <s v="Agenda 21"/>
    <s v="Ajuntament (directa)"/>
    <s v="Altres"/>
    <x v="4"/>
  </r>
  <r>
    <s v="Igualada"/>
    <n v="34"/>
    <x v="0"/>
    <x v="6"/>
    <s v="Elaborar i implementar el Pla d'Arbrat del municipi, prioritzant les espècies no alergògenes i aquelles amb menors consums d'aigua i optimització de les zones d'ombra"/>
    <s v="Redacting the Urban Trees Plan, prioritizing non allergenic and or low water consumption species and those that can maximise shade creation."/>
    <m/>
    <s v="Regidoria de Qualitat Urbana i Interior"/>
    <n v="2018"/>
    <n v="2030"/>
    <s v="No iniciada"/>
    <m/>
    <m/>
    <s v="DIBA"/>
    <m/>
    <s v="Major vulnerabilitat del verd urbà"/>
    <s v="Canvis en les espècies urbanes (p. Ex. Adaptació de les cotorres)"/>
    <s v="Augment de les al·lèrgies"/>
    <m/>
    <m/>
    <m/>
    <m/>
    <m/>
    <n v="0"/>
    <x v="0"/>
    <s v="Altres"/>
    <m/>
    <m/>
    <s v="Agenda 21"/>
    <s v="Ajuntament (directa)"/>
    <s v="Altres"/>
    <x v="4"/>
  </r>
  <r>
    <s v="Igualada"/>
    <n v="35"/>
    <x v="0"/>
    <x v="6"/>
    <s v="Incorporar criteris d'adaptació al canvi climàtic en els plecs d'obra, tant d'edificació com d'urbanització"/>
    <s v="Introducing climate change adaptation criteria in tender specifications, both in building and urbanisation"/>
    <m/>
    <s v="Regidoria de Qualitat Urbana i Interior"/>
    <n v="2018"/>
    <n v="2030"/>
    <s v="No iniciada"/>
    <m/>
    <m/>
    <m/>
    <m/>
    <s v="Augment de l'efecte illa de calor "/>
    <m/>
    <m/>
    <m/>
    <m/>
    <m/>
    <m/>
    <m/>
    <n v="0"/>
    <x v="0"/>
    <m/>
    <m/>
    <m/>
    <m/>
    <s v="Ajuntament (directa)"/>
    <s v="Altres"/>
    <x v="4"/>
  </r>
  <r>
    <s v="Igualada"/>
    <n v="36"/>
    <x v="0"/>
    <x v="6"/>
    <s v="Estudiar l’ampliació de zones d’ombra en la via pública (arbrat o elements infrastructurals com tendals i marquesines "/>
    <s v="Study the public areas susceptible of increasing shade using trees or other infrastructure"/>
    <m/>
    <s v="Regidoria de Qualitat Urbana i Interior"/>
    <n v="2018"/>
    <n v="2030"/>
    <s v="No iniciada"/>
    <m/>
    <m/>
    <s v="DIBA"/>
    <s v="Calor extrema"/>
    <s v="Augment de la mortalitat/morbilitat associada a la calor"/>
    <m/>
    <m/>
    <m/>
    <m/>
    <m/>
    <m/>
    <m/>
    <n v="0"/>
    <x v="0"/>
    <m/>
    <m/>
    <m/>
    <m/>
    <s v="Ajuntament (directa)"/>
    <s v="Altres"/>
    <x v="4"/>
  </r>
  <r>
    <s v="Igualada"/>
    <n v="37"/>
    <x v="0"/>
    <x v="6"/>
    <s v="Foment i manteniment dels horts urbans"/>
    <s v="Promotion and maintenance of urban vegetable gardens"/>
    <m/>
    <s v="Regidoria de Qualitat Urbana i Interior"/>
    <n v="2018"/>
    <n v="2030"/>
    <m/>
    <m/>
    <m/>
    <s v="DIBA"/>
    <m/>
    <s v="Canvis en els patrons de pol·linització "/>
    <m/>
    <m/>
    <m/>
    <m/>
    <m/>
    <m/>
    <m/>
    <n v="0"/>
    <x v="0"/>
    <s v="Altres"/>
    <m/>
    <m/>
    <s v="Agenda 21"/>
    <s v="Ajuntament (directa)"/>
    <s v="Altres"/>
    <x v="4"/>
  </r>
  <r>
    <s v="Igualada"/>
    <n v="38"/>
    <x v="0"/>
    <x v="7"/>
    <s v="Obtenir el certificat energètic dels equipaments municipals existents i de nova construcció i fer-ne el seguiment. Fer difusió als usuaris de l’etiqueta de qualificació"/>
    <s v="Energy label for municipal buildings"/>
    <m/>
    <s v="Regidoria de Qualitat Urbana i Interior"/>
    <n v="2014"/>
    <n v="2030"/>
    <m/>
    <s v="X"/>
    <m/>
    <m/>
    <m/>
    <m/>
    <m/>
    <m/>
    <m/>
    <m/>
    <m/>
    <m/>
    <m/>
    <n v="0"/>
    <x v="0"/>
    <s v="Energia"/>
    <m/>
    <m/>
    <s v="PAESC d'Igualada"/>
    <s v="Ajuntament (directa)"/>
    <s v="Edificis"/>
    <x v="4"/>
  </r>
  <r>
    <s v="Igualada"/>
    <n v="39"/>
    <x v="3"/>
    <x v="7"/>
    <s v="Indicar la qualificació energètica dels habitatges del sector terciari"/>
    <s v="Energy label for tertiary sector buildings"/>
    <m/>
    <s v="Regidoria de Qualitat Urbana i Interior"/>
    <n v="2014"/>
    <n v="2030"/>
    <m/>
    <s v="X"/>
    <m/>
    <m/>
    <m/>
    <m/>
    <m/>
    <m/>
    <m/>
    <m/>
    <m/>
    <m/>
    <m/>
    <n v="0"/>
    <x v="0"/>
    <s v="Energia"/>
    <m/>
    <m/>
    <s v="PAESC d'Igualada"/>
    <s v="Ajuntament (directa)"/>
    <s v="Edificis"/>
    <x v="4"/>
  </r>
  <r>
    <s v="Igualada"/>
    <n v="40"/>
    <x v="0"/>
    <x v="7"/>
    <s v="Anomenar la figura de Gestor Energètic Municipal"/>
    <s v="Identifying the energy manager of the municipality"/>
    <m/>
    <s v="Regidoria de Qualitat Urbana i Interior"/>
    <n v="2014"/>
    <n v="2030"/>
    <m/>
    <s v="X"/>
    <s v="X"/>
    <m/>
    <m/>
    <s v="Canvis en els patrons de demanda energètica"/>
    <m/>
    <m/>
    <m/>
    <m/>
    <m/>
    <n v="36000"/>
    <m/>
    <n v="36000"/>
    <x v="2"/>
    <s v="Energia"/>
    <m/>
    <m/>
    <s v="PAESC d'Igualada"/>
    <s v="Altres (sector privat o varis)"/>
    <s v="Edificis"/>
    <x v="4"/>
  </r>
  <r>
    <s v="Igualada"/>
    <n v="41"/>
    <x v="0"/>
    <x v="7"/>
    <s v="Instal·lar un sistema de telecontrol de consum en equipaments municipals"/>
    <s v="Remote management systems for municipal buildings"/>
    <m/>
    <s v="Regidoria de Qualitat Urbana i Interior"/>
    <n v="2014"/>
    <n v="2030"/>
    <m/>
    <s v="X"/>
    <m/>
    <m/>
    <m/>
    <m/>
    <m/>
    <m/>
    <m/>
    <m/>
    <m/>
    <m/>
    <m/>
    <n v="0"/>
    <x v="2"/>
    <s v="Energia"/>
    <m/>
    <m/>
    <s v="PAESC d'Igualada"/>
    <s v="Ajuntament (directa)"/>
    <s v="Edificis"/>
    <x v="4"/>
  </r>
  <r>
    <s v="Igualada"/>
    <n v="42"/>
    <x v="1"/>
    <x v="7"/>
    <s v="Fomentar la renovació de calderes i/o estufes domèstiques per calderes més eficients"/>
    <s v="Fostering boilers' renewal among citizens"/>
    <m/>
    <s v="Regidoria de Qualitat Urbana i Interior"/>
    <n v="2014"/>
    <n v="2030"/>
    <m/>
    <s v="X"/>
    <m/>
    <s v="ICAEN"/>
    <m/>
    <m/>
    <m/>
    <m/>
    <m/>
    <m/>
    <m/>
    <m/>
    <m/>
    <n v="0"/>
    <x v="2"/>
    <s v="Energia"/>
    <m/>
    <m/>
    <s v="PAESC d'Igualada"/>
    <s v="Ajuntament (directa)"/>
    <s v="Edificis"/>
    <x v="4"/>
  </r>
  <r>
    <s v="Igualada"/>
    <n v="43"/>
    <x v="0"/>
    <x v="7"/>
    <s v="Disposar d’equips de telemesura per a la cessió d’equips a ciutadans i petits establiments del sector terciari"/>
    <s v="Smartmeter loan system for citizens"/>
    <m/>
    <s v="Regidoria de Qualitat Urbana i Interior"/>
    <n v="2014"/>
    <n v="2030"/>
    <m/>
    <s v="X"/>
    <m/>
    <m/>
    <m/>
    <m/>
    <m/>
    <m/>
    <m/>
    <m/>
    <m/>
    <m/>
    <m/>
    <n v="0"/>
    <x v="2"/>
    <s v="Energia"/>
    <m/>
    <m/>
    <s v="PAESC d'Igualada"/>
    <s v="Ajuntament (indirecte)"/>
    <s v="Edificis"/>
    <x v="4"/>
  </r>
  <r>
    <s v="Igualada"/>
    <n v="44"/>
    <x v="1"/>
    <x v="7"/>
    <s v="Promoure la creació d'una xarxa de comerços/establiments eficients energèticament"/>
    <s v="Network of energy efficient shops"/>
    <m/>
    <s v="Regidoria de Qualitat Urbana i Interior"/>
    <n v="2014"/>
    <n v="2030"/>
    <m/>
    <s v="X"/>
    <m/>
    <m/>
    <m/>
    <m/>
    <m/>
    <m/>
    <m/>
    <m/>
    <m/>
    <m/>
    <m/>
    <n v="0"/>
    <x v="2"/>
    <s v="Energia"/>
    <m/>
    <m/>
    <s v="PAESC d'Igualada"/>
    <s v="Ajuntament (directa)"/>
    <s v="Edificis"/>
    <x v="4"/>
  </r>
  <r>
    <s v="Igualada"/>
    <n v="45"/>
    <x v="2"/>
    <x v="7"/>
    <s v="Instal·lar comptadors amb display en un lloc visible del centre educatiu"/>
    <s v="Displays in schools showing energy consumption"/>
    <m/>
    <s v="Regidoria de Qualitat Urbana i Interior"/>
    <n v="2014"/>
    <n v="2030"/>
    <m/>
    <s v="X"/>
    <m/>
    <s v="ICAEN"/>
    <m/>
    <m/>
    <m/>
    <m/>
    <m/>
    <m/>
    <m/>
    <m/>
    <m/>
    <n v="0"/>
    <x v="0"/>
    <s v="Energia"/>
    <m/>
    <m/>
    <s v="PAESC d'Igualada"/>
    <s v="Ajuntament (indirecte)"/>
    <s v="Edificis"/>
    <x v="4"/>
  </r>
  <r>
    <s v="Igualada"/>
    <n v="46"/>
    <x v="1"/>
    <x v="7"/>
    <s v="Impulsar el Projecte 50-50 a les escoles del municipi"/>
    <s v="50-50 projects in schools"/>
    <m/>
    <s v="Regidoria de Qualitat Urbana i Interior"/>
    <n v="2014"/>
    <n v="2030"/>
    <m/>
    <s v="X"/>
    <m/>
    <s v="DIBA"/>
    <m/>
    <m/>
    <m/>
    <m/>
    <m/>
    <m/>
    <m/>
    <m/>
    <m/>
    <n v="0"/>
    <x v="0"/>
    <s v="Energia"/>
    <m/>
    <m/>
    <s v="PAESC d'Igualada"/>
    <s v="Altres (Administració pública)"/>
    <s v="Edificis"/>
    <x v="4"/>
  </r>
  <r>
    <s v="Igualada"/>
    <n v="47"/>
    <x v="0"/>
    <x v="7"/>
    <s v="Organitzar seminaris o jornades per millorar l'eficiència energètica als establiments del sector terciari, en especial al sector de l'hostaleria"/>
    <s v="Workshops on energy efficiency for the tertiary sector"/>
    <m/>
    <s v="Regidoria de Qualitat Urbana i Interior"/>
    <n v="2014"/>
    <n v="2030"/>
    <m/>
    <s v="X"/>
    <m/>
    <s v="ICAEN"/>
    <m/>
    <m/>
    <m/>
    <m/>
    <m/>
    <m/>
    <m/>
    <m/>
    <m/>
    <n v="0"/>
    <x v="0"/>
    <s v="Energia"/>
    <m/>
    <m/>
    <s v="PAESC d'Igualada"/>
    <s v="Ajuntament (indirecte)"/>
    <s v="Edificis"/>
    <x v="4"/>
  </r>
  <r>
    <s v="Igualada"/>
    <n v="48"/>
    <x v="2"/>
    <x v="3"/>
    <s v="Valoració del bosc de ribera en paràmetres econòmics"/>
    <s v="economic value of the riverbank forest"/>
    <m/>
    <s v="Regidoria de Qualitat Urbana i Interior"/>
    <n v="2014"/>
    <n v="2030"/>
    <m/>
    <m/>
    <m/>
    <s v="Departament de Territori i Sostenibilitat de la Generalitat de Catalunya, DIBA"/>
    <m/>
    <s v="Vulnerabilitat de les espècies forestals a malalties i plagues"/>
    <m/>
    <m/>
    <m/>
    <m/>
    <m/>
    <m/>
    <m/>
    <n v="0"/>
    <x v="0"/>
    <s v="Altres"/>
    <m/>
    <m/>
    <s v="Agenda 21"/>
    <s v="Ajuntament (directa)"/>
    <s v="Medi ambient i biodiversitat"/>
    <x v="4"/>
  </r>
  <r>
    <s v="Igualada"/>
    <n v="49"/>
    <x v="2"/>
    <x v="3"/>
    <s v="Identificar els hàbitats i les espècies més vulnerables als efectes del canvi climàtic"/>
    <s v="Identifying the habitats and species vulnerable to climate change"/>
    <m/>
    <s v="Regidoria de Qualitat Urbana i Interior"/>
    <n v="2014"/>
    <n v="2030"/>
    <m/>
    <m/>
    <m/>
    <s v="Departament de Territori i Sostenibilitat de la Generalitat de Catalunya, DIBA"/>
    <m/>
    <s v="Vulnerabilitat de les espècies forestals a malalties i plagues"/>
    <m/>
    <m/>
    <m/>
    <m/>
    <m/>
    <m/>
    <m/>
    <n v="0"/>
    <x v="0"/>
    <s v="Altres"/>
    <m/>
    <m/>
    <s v="Agenda 21"/>
    <s v="Altres (Administració pública)"/>
    <s v="Medi ambient i biodiversitat"/>
    <x v="4"/>
  </r>
  <r>
    <s v="Igualada"/>
    <n v="50"/>
    <x v="1"/>
    <x v="0"/>
    <s v="Promoció dels camins escolars segurs d’acord amb l’objectiu del Pla de Salut actualment en redacció"/>
    <s v="School paths"/>
    <m/>
    <s v="Regidoria de Qualitat Urbana i Interior"/>
    <n v="2014"/>
    <n v="2030"/>
    <m/>
    <m/>
    <m/>
    <m/>
    <m/>
    <m/>
    <m/>
    <m/>
    <m/>
    <m/>
    <m/>
    <m/>
    <m/>
    <n v="0"/>
    <x v="0"/>
    <s v="Altres"/>
    <m/>
    <m/>
    <s v="Agenda 21"/>
    <s v="Altres (Administració pública)"/>
    <s v="Planificació urbanística"/>
    <x v="4"/>
  </r>
  <r>
    <s v="Igualada"/>
    <n v="51"/>
    <x v="0"/>
    <x v="0"/>
    <s v="Establiment d’espais lliures de vehicles motoritzats. Pacificació de la ciutat. "/>
    <s v="Free car areas."/>
    <m/>
    <s v="Regidoria de Qualitat Urbana i Interior"/>
    <n v="2014"/>
    <n v="2030"/>
    <m/>
    <m/>
    <m/>
    <m/>
    <m/>
    <m/>
    <m/>
    <m/>
    <m/>
    <m/>
    <m/>
    <m/>
    <m/>
    <n v="0"/>
    <x v="2"/>
    <s v="Mobilitat"/>
    <m/>
    <m/>
    <s v="Pla de Mobilitat Urbana Sostenible d'Igualada"/>
    <s v="Ajuntament (indirecte)"/>
    <s v="Planificació urbanística"/>
    <x v="4"/>
  </r>
  <r>
    <s v="Igualada"/>
    <n v="52"/>
    <x v="0"/>
    <x v="0"/>
    <s v="Ordenança de construcció sostenible. Aplicació de criteris bioclimàtics a l’urbanisme i l’edificació"/>
    <s v="Sustainable building ordinance"/>
    <m/>
    <s v="Regidoria de Qualitat Urbana i Interior"/>
    <n v="2014"/>
    <n v="2030"/>
    <m/>
    <m/>
    <m/>
    <m/>
    <m/>
    <m/>
    <m/>
    <m/>
    <m/>
    <m/>
    <m/>
    <m/>
    <m/>
    <n v="0"/>
    <x v="0"/>
    <s v="Urbanisme"/>
    <m/>
    <m/>
    <s v="POUM"/>
    <s v="Ajuntament (directa)"/>
    <s v="Planificació urbanística"/>
    <x v="4"/>
  </r>
  <r>
    <s v="Igualada"/>
    <n v="53"/>
    <x v="0"/>
    <x v="0"/>
    <s v="Incorporar al POUM tots els criteris tècnics identificats al llarg del Pla d’Adaptació així com totes les accions derivades del PACC en termes d’urbanisme i mobilitat.  "/>
    <s v="Including climate change criteria in urban planning"/>
    <m/>
    <s v="Regidoria de Qualitat Urbana i Interior"/>
    <n v="2014"/>
    <n v="2030"/>
    <m/>
    <m/>
    <m/>
    <m/>
    <m/>
    <m/>
    <m/>
    <m/>
    <m/>
    <m/>
    <m/>
    <m/>
    <m/>
    <n v="0"/>
    <x v="0"/>
    <s v="Urbanisme"/>
    <m/>
    <m/>
    <s v="POUM"/>
    <s v="Ajuntament (directa)"/>
    <s v="Planificació urbanística"/>
    <x v="4"/>
  </r>
  <r>
    <s v="Igualada"/>
    <n v="54"/>
    <x v="0"/>
    <x v="12"/>
    <s v="Redacció d’un protocol d’actuació de la Policia Local en episodis meteorològics extrems "/>
    <s v="Protocol for local police in case of extreme weather events"/>
    <m/>
    <s v="Regidoria de Qualitat Urbana i Interior"/>
    <n v="2014"/>
    <n v="2030"/>
    <m/>
    <m/>
    <m/>
    <s v="Actors inclosos en el DUPROCIM"/>
    <m/>
    <s v="Augment del risc d'inundacions"/>
    <s v="Augment de la mortalitat/morbilitat associada a la calor"/>
    <s v="Augment de les al·lèrgies"/>
    <m/>
    <m/>
    <m/>
    <m/>
    <m/>
    <n v="0"/>
    <x v="0"/>
    <s v="Altres"/>
    <m/>
    <m/>
    <s v="DUPROCIM"/>
    <s v="Ajuntament (directa)"/>
    <s v="Protecció civil i emergències"/>
    <x v="4"/>
  </r>
  <r>
    <s v="Igualada"/>
    <n v="55"/>
    <x v="0"/>
    <x v="12"/>
    <s v="Programar inspeccions ordinàries de la presència d’assentaments de persones en el riu Anoia o afluents"/>
    <s v="Schedule regular inspections of the presence of settlements of people in the Anoia river or tributaries"/>
    <m/>
    <s v="Regidoria de Qualitat Urbana i Interior"/>
    <n v="2014"/>
    <n v="2030"/>
    <m/>
    <m/>
    <m/>
    <m/>
    <m/>
    <m/>
    <m/>
    <m/>
    <m/>
    <m/>
    <m/>
    <m/>
    <m/>
    <n v="0"/>
    <x v="0"/>
    <s v="Altres"/>
    <m/>
    <m/>
    <s v="DUPROCIM"/>
    <s v="Ajuntament (directa)"/>
    <s v="Protecció civil i emergències"/>
    <x v="4"/>
  </r>
  <r>
    <s v="Igualada"/>
    <n v="56"/>
    <x v="0"/>
    <x v="12"/>
    <s v="Utilització dels panells de senyalització digital per a donar informació de les alertes de protecció civil"/>
    <s v="panels to alert of extreme weather events"/>
    <m/>
    <s v="Regidoria de Qualitat Urbana i Interior"/>
    <n v="2014"/>
    <n v="2030"/>
    <m/>
    <m/>
    <s v="X"/>
    <m/>
    <s v="Calor extrema"/>
    <s v="Augment de la mortalitat/morbilitat associada a la calor"/>
    <s v="Augment de les al·lèrgies"/>
    <s v="Aparició de noves malaties"/>
    <m/>
    <m/>
    <m/>
    <m/>
    <m/>
    <n v="0"/>
    <x v="0"/>
    <s v="Altres"/>
    <m/>
    <m/>
    <s v="DUPROCIM"/>
    <s v="Ajuntament (directa)"/>
    <s v="Protecció civil i emergències"/>
    <x v="4"/>
  </r>
  <r>
    <s v="Igualada"/>
    <n v="57"/>
    <x v="0"/>
    <x v="11"/>
    <s v="Continuar amb la política de disminució en la producció de residus"/>
    <s v="Continuing waste management reducing policy"/>
    <m/>
    <s v="Regidoria de Qualitat Urbana i Interior"/>
    <n v="2014"/>
    <n v="2030"/>
    <m/>
    <m/>
    <s v="X"/>
    <m/>
    <m/>
    <m/>
    <m/>
    <m/>
    <m/>
    <m/>
    <m/>
    <n v="275000"/>
    <m/>
    <n v="275000"/>
    <x v="0"/>
    <s v="Altres"/>
    <m/>
    <m/>
    <s v="Agenda 21"/>
    <s v="Ajuntament (directa)"/>
    <s v="Residus"/>
    <x v="4"/>
  </r>
  <r>
    <s v="Igualada"/>
    <n v="58"/>
    <x v="0"/>
    <x v="9"/>
    <s v="Incorporar al Pla d’Arbrat municipal la producció d’al·lergògens"/>
    <s v="Including in the Tree plan criteria to reduce allergenic species"/>
    <m/>
    <s v="Regidoria de Qualitat Urbana i Interior"/>
    <n v="2014"/>
    <n v="2030"/>
    <m/>
    <m/>
    <m/>
    <m/>
    <m/>
    <s v="Augment de les al·lèrgies"/>
    <m/>
    <m/>
    <m/>
    <m/>
    <m/>
    <m/>
    <m/>
    <n v="0"/>
    <x v="0"/>
    <s v="Altres"/>
    <m/>
    <m/>
    <s v="Pla de Salut d'Igualada"/>
    <s v="Ajuntament (directa)"/>
    <s v="Salut"/>
    <x v="4"/>
  </r>
  <r>
    <s v="Igualada"/>
    <n v="59"/>
    <x v="2"/>
    <x v="9"/>
    <s v="Elaborar un Pla d’actuació per temperatures extremes"/>
    <s v="Action plan in case of extreme temperatures"/>
    <m/>
    <s v="Regidoria de Qualitat Urbana i Interior"/>
    <n v="2014"/>
    <n v="2030"/>
    <m/>
    <m/>
    <m/>
    <m/>
    <s v="Calor extrema"/>
    <s v="Augment de l'efecte illa de calor "/>
    <s v="Augment de la mortalitat/morbilitat associada a la calor"/>
    <s v="Aparició de noves malaties"/>
    <m/>
    <m/>
    <m/>
    <m/>
    <m/>
    <n v="0"/>
    <x v="0"/>
    <s v="Altres"/>
    <m/>
    <m/>
    <s v="Pla de Salut d'Igualada"/>
    <s v="Ajuntament (directa)"/>
    <s v="Salut"/>
    <x v="4"/>
  </r>
  <r>
    <s v="Igualada"/>
    <n v="60"/>
    <x v="0"/>
    <x v="9"/>
    <s v="Establir campanyes informatives amb l’objectiu de disminuir la vulnerabilitat de la població"/>
    <s v="Specific climate change campaigns to reduce citizens vulnerability"/>
    <m/>
    <s v="Regidoria de Qualitat Urbana i Interior"/>
    <n v="2014"/>
    <n v="2030"/>
    <m/>
    <m/>
    <m/>
    <s v="Institut Català de la Salut"/>
    <m/>
    <s v="Augment de l'efecte illa de calor "/>
    <s v="Augment de la mortalitat/morbilitat associada a la calor"/>
    <s v="Aparició de noves malaties"/>
    <m/>
    <m/>
    <m/>
    <m/>
    <m/>
    <n v="0"/>
    <x v="0"/>
    <s v="Altres"/>
    <m/>
    <m/>
    <s v="Pla de Salut d'Igualada"/>
    <s v="Altres (Administració pública)"/>
    <s v="Salut"/>
    <x v="4"/>
  </r>
  <r>
    <s v="Igualada"/>
    <n v="61"/>
    <x v="2"/>
    <x v="9"/>
    <s v="Adequar instal·lacions, calendaris i horaris de les activitats lectives i esportives de la població escolar"/>
    <s v="Re-schedule sports activities of students in case of extreme weather events"/>
    <m/>
    <s v="Regidoria de Qualitat Urbana i Interior"/>
    <n v="2014"/>
    <n v="2030"/>
    <m/>
    <m/>
    <m/>
    <m/>
    <m/>
    <m/>
    <m/>
    <m/>
    <m/>
    <m/>
    <m/>
    <m/>
    <m/>
    <n v="0"/>
    <x v="0"/>
    <m/>
    <m/>
    <m/>
    <m/>
    <s v="Ajuntament (directa)"/>
    <s v="Salut"/>
    <x v="4"/>
  </r>
  <r>
    <s v="Igualada"/>
    <n v="62"/>
    <x v="2"/>
    <x v="9"/>
    <s v="Realitzar el seguiment i control de vectors transmissors de malalties infeccioses.  "/>
    <s v="Monitoring transmitting vectors of infectious diseases"/>
    <m/>
    <s v="Regidoria de Qualitat Urbana i Interior"/>
    <n v="2014"/>
    <n v="2030"/>
    <m/>
    <m/>
    <m/>
    <s v="Institut Català de la Salut"/>
    <m/>
    <s v="Aparició de noves malaties"/>
    <m/>
    <m/>
    <m/>
    <m/>
    <m/>
    <m/>
    <m/>
    <n v="0"/>
    <x v="0"/>
    <s v="Altres"/>
    <m/>
    <m/>
    <s v="Pla de Salut d'Igualada"/>
    <s v="Altres (Administració pública)"/>
    <s v="Salut"/>
    <x v="4"/>
  </r>
  <r>
    <s v="Igualada"/>
    <n v="63"/>
    <x v="2"/>
    <x v="9"/>
    <s v="Sistematitzar un protocol de comunicació per a gent vulnerable als al·lergògens."/>
    <s v="Specific protocol to give supprot people with allergies"/>
    <m/>
    <m/>
    <n v="2014"/>
    <n v="2030"/>
    <m/>
    <m/>
    <m/>
    <s v="Institut Català de la Salut"/>
    <m/>
    <s v="Aparició de noves malaties"/>
    <m/>
    <m/>
    <m/>
    <m/>
    <m/>
    <m/>
    <m/>
    <n v="0"/>
    <x v="0"/>
    <s v="Altres"/>
    <m/>
    <m/>
    <s v="Pla de Salut d'Igualada"/>
    <s v="Altres (Administració pública)"/>
    <s v="Salut"/>
    <x v="4"/>
  </r>
  <r>
    <s v="Igualada"/>
    <n v="64"/>
    <x v="2"/>
    <x v="9"/>
    <s v="Sistematitzar un protocol de comunicació per a gent vulnerable a cops de calor i onades de fred."/>
    <s v="Communication protocol for people vulnerable to heat weaves"/>
    <m/>
    <s v="Regidoria de Qualitat Urbana i Interior"/>
    <n v="2014"/>
    <n v="2030"/>
    <m/>
    <m/>
    <s v="X"/>
    <s v="Institut Català de la Salut"/>
    <s v="Calor extrema"/>
    <m/>
    <m/>
    <m/>
    <m/>
    <m/>
    <m/>
    <n v="8000"/>
    <m/>
    <n v="8000"/>
    <x v="0"/>
    <s v="Altres"/>
    <m/>
    <m/>
    <s v="Pla de Salut d'Igualada"/>
    <s v="Altres (Administració pública)"/>
    <s v="Salut"/>
    <x v="4"/>
  </r>
  <r>
    <s v="Igualada"/>
    <n v="65"/>
    <x v="2"/>
    <x v="9"/>
    <s v="Realitzar sessions informatives a la ciutadania sobre els impactes del canvi climàtic a la salut."/>
    <s v="Specific information sessions fr citizens"/>
    <m/>
    <s v="Regidoria de Qualitat Urbana i Interior"/>
    <n v="2014"/>
    <n v="2030"/>
    <m/>
    <m/>
    <m/>
    <s v="Institut Català de la Salut"/>
    <m/>
    <m/>
    <m/>
    <m/>
    <m/>
    <m/>
    <m/>
    <m/>
    <m/>
    <n v="0"/>
    <x v="0"/>
    <s v="Altres"/>
    <m/>
    <m/>
    <s v="Pla de Salut d'Igualada"/>
    <s v="Altres (Administració pública)"/>
    <s v="Salut"/>
    <x v="4"/>
  </r>
  <r>
    <s v="Igualada"/>
    <n v="66"/>
    <x v="1"/>
    <x v="9"/>
    <s v="Monitorització dels nivells de temperatura i CO2 en centres escolars i avaluar-ne l’afectació sobre el rendiment escolar.  "/>
    <s v="Monitoring temperature and CO2 levels in schools"/>
    <m/>
    <s v="Regidoria de Qualitat Urbana i Interior"/>
    <n v="2014"/>
    <n v="2030"/>
    <m/>
    <m/>
    <m/>
    <m/>
    <s v="Calor extrema"/>
    <m/>
    <m/>
    <m/>
    <m/>
    <m/>
    <m/>
    <m/>
    <m/>
    <n v="0"/>
    <x v="2"/>
    <s v="Altres"/>
    <m/>
    <m/>
    <s v="Pla de Salut d'Igualada"/>
    <s v="Altres (Administració pública)"/>
    <s v="Salut"/>
    <x v="4"/>
  </r>
  <r>
    <s v="Igualada"/>
    <n v="67"/>
    <x v="0"/>
    <x v="10"/>
    <s v="Creació d’espais segurs per a l’aparcament de bicicletes"/>
    <s v="Secure bikes parks"/>
    <m/>
    <s v="Regidoria de Qualitat Urbana i Interior"/>
    <n v="2014"/>
    <n v="2030"/>
    <m/>
    <s v="X"/>
    <m/>
    <m/>
    <m/>
    <m/>
    <m/>
    <m/>
    <m/>
    <m/>
    <m/>
    <m/>
    <m/>
    <n v="0"/>
    <x v="2"/>
    <s v="Mobilitat"/>
    <m/>
    <m/>
    <s v="Pla de Mobilitat Urbana Sostenible d'Igualada"/>
    <s v="Ajuntament (indirecte)"/>
    <s v="Transport"/>
    <x v="4"/>
  </r>
  <r>
    <s v="Igualada"/>
    <n v="68"/>
    <x v="1"/>
    <x v="10"/>
    <s v="Adequació dels serveis de transport públic a la localització dels llocs de treball."/>
    <s v="optimizing public transport to working needs"/>
    <m/>
    <s v="Regidoria de Qualitat Urbana i Interior"/>
    <n v="2014"/>
    <n v="2030"/>
    <m/>
    <s v="X"/>
    <m/>
    <s v="DIBA, Generalitat de Catalunya"/>
    <m/>
    <m/>
    <m/>
    <m/>
    <m/>
    <m/>
    <m/>
    <m/>
    <m/>
    <n v="0"/>
    <x v="2"/>
    <s v="Mobilitat"/>
    <m/>
    <m/>
    <s v="Pla de Mobilitat Urbana Sostenible d'Igualada"/>
    <s v="Ajuntament (directa)"/>
    <s v="Transport"/>
    <x v="4"/>
  </r>
  <r>
    <s v="Igualada"/>
    <n v="69"/>
    <x v="0"/>
    <x v="10"/>
    <s v="Redistribució de l’impost de vehicles per tal d’afavorir la compra de vehicles de mínima emissió de CO2, inclosos els elèctrics, híbrids i híbrids endollables."/>
    <s v="Including CO2 emissions criteria for car taxes"/>
    <m/>
    <s v="Regidoria de Qualitat Urbana i Interior"/>
    <n v="2014"/>
    <n v="2030"/>
    <m/>
    <s v="X"/>
    <m/>
    <m/>
    <m/>
    <m/>
    <m/>
    <m/>
    <m/>
    <m/>
    <m/>
    <m/>
    <m/>
    <n v="0"/>
    <x v="2"/>
    <s v="Mobilitat"/>
    <m/>
    <m/>
    <s v="Pla de Mobilitat Urbana Sostenible d'Igualada"/>
    <s v="Ajuntament (indirecte)"/>
    <s v="Transport"/>
    <x v="4"/>
  </r>
  <r>
    <s v="Igualada"/>
    <n v="70"/>
    <x v="0"/>
    <x v="10"/>
    <s v="Substitució dels vehicles municipals per vehicles en base elèctrica"/>
    <s v="Renewal of municipal fleet"/>
    <m/>
    <s v="Regidoria de Qualitat Urbana i Interior"/>
    <n v="2014"/>
    <n v="2030"/>
    <m/>
    <s v="X"/>
    <m/>
    <m/>
    <m/>
    <m/>
    <m/>
    <m/>
    <m/>
    <m/>
    <m/>
    <m/>
    <m/>
    <n v="0"/>
    <x v="1"/>
    <s v="Mobilitat"/>
    <m/>
    <m/>
    <s v="Pla de Mobilitat Urbana Sostenible d'Igualada"/>
    <s v="Ajuntament (directa)"/>
    <s v="Transport"/>
    <x v="4"/>
  </r>
  <r>
    <s v="Igualada"/>
    <n v="71"/>
    <x v="3"/>
    <x v="10"/>
    <s v="Instal·lar punts de recàrrega per a vehicles elèctrics"/>
    <s v="echarging points for electric cars"/>
    <m/>
    <s v="Regidoria de Qualitat Urbana i Interior"/>
    <n v="2014"/>
    <n v="2030"/>
    <m/>
    <s v="X"/>
    <m/>
    <m/>
    <m/>
    <m/>
    <m/>
    <m/>
    <m/>
    <m/>
    <m/>
    <m/>
    <m/>
    <n v="0"/>
    <x v="1"/>
    <s v="Mobilitat"/>
    <m/>
    <m/>
    <s v="Pla de Mobilitat Urbana Sostenible d'Igualada"/>
    <s v="Ajuntament (directa)"/>
    <s v="Transport"/>
    <x v="4"/>
  </r>
  <r>
    <s v="Igualada"/>
    <n v="72"/>
    <x v="0"/>
    <x v="10"/>
    <s v="Crear una borsa local per compartir cotxe."/>
    <s v="Car sharing system"/>
    <m/>
    <s v="Regidoria de Qualitat Urbana i Interior"/>
    <n v="2014"/>
    <n v="2030"/>
    <m/>
    <s v="X"/>
    <m/>
    <m/>
    <m/>
    <m/>
    <m/>
    <m/>
    <m/>
    <m/>
    <m/>
    <m/>
    <m/>
    <n v="0"/>
    <x v="0"/>
    <s v="Mobilitat"/>
    <m/>
    <m/>
    <s v="Pla de Mobilitat Urbana Sostenible d'Igualada"/>
    <s v="Altres (sector privat o varis)"/>
    <s v="Transport"/>
    <x v="4"/>
  </r>
  <r>
    <s v="Igualada"/>
    <n v="73"/>
    <x v="0"/>
    <x v="10"/>
    <s v="Adquirir bicicletes (elèctriques o no) per a determinats desplaçaments de treballadors municipals"/>
    <s v="Bicycles for municipal staff"/>
    <m/>
    <s v="Regidoria de Qualitat Urbana i Interior"/>
    <n v="2014"/>
    <n v="2030"/>
    <m/>
    <s v="X"/>
    <m/>
    <m/>
    <m/>
    <m/>
    <m/>
    <m/>
    <m/>
    <m/>
    <m/>
    <m/>
    <m/>
    <n v="0"/>
    <x v="2"/>
    <s v="Mobilitat"/>
    <m/>
    <m/>
    <s v="Pla de Mobilitat Urbana Sostenible d'Igualada"/>
    <s v="Ajuntament (directa)"/>
    <s v="Transport"/>
    <x v="4"/>
  </r>
  <r>
    <s v="la Torre de Claramunt"/>
    <n v="1"/>
    <x v="0"/>
    <x v="7"/>
    <s v="Biomassa forestal de proximitat per a usos tèrmics"/>
    <s v="Forest biomass for thermal uses in buildings"/>
    <m/>
    <s v="Àrea de Medi Ambient"/>
    <n v="2010"/>
    <n v="2030"/>
    <s v="Cancel·lada"/>
    <s v="X"/>
    <m/>
    <s v="Ajuntament"/>
    <s v="Incendis forestals"/>
    <s v="Major risc d'incendi"/>
    <m/>
    <m/>
    <s v="Autosuficiència, mitigació, reducció despeses corrents; foment economia local"/>
    <m/>
    <m/>
    <n v="75000"/>
    <n v="0"/>
    <n v="75000"/>
    <x v="1"/>
    <s v="Energia"/>
    <m/>
    <m/>
    <m/>
    <s v="Ajuntament (directa)"/>
    <s v="Edificis"/>
    <x v="2"/>
  </r>
  <r>
    <s v="la Torre de Claramunt"/>
    <n v="2"/>
    <x v="0"/>
    <x v="7"/>
    <s v="Energia elèctrica renovable per a autoconsum "/>
    <s v="Renewable electricity production ofr self supply"/>
    <m/>
    <s v="Àrea de Medi Ambient"/>
    <n v="2020"/>
    <n v="2030"/>
    <s v="Cancel·lada"/>
    <s v="X"/>
    <m/>
    <s v="Ajuntament"/>
    <s v="Tormentes"/>
    <s v="Canvis en els patrons de demanda energètica"/>
    <m/>
    <m/>
    <s v="Autosuficiència, mitigació, reducció despeses corrents"/>
    <m/>
    <m/>
    <n v="60000"/>
    <n v="0"/>
    <n v="60000"/>
    <x v="1"/>
    <s v="Energia"/>
    <m/>
    <m/>
    <m/>
    <s v="Ajuntament (directa)"/>
    <s v="Edificis"/>
    <x v="2"/>
  </r>
  <r>
    <s v="la Torre de Claramunt"/>
    <n v="3"/>
    <x v="0"/>
    <x v="7"/>
    <s v="Inclusió de mecanismes d’estalvi d’aigua"/>
    <s v="Water saving devices"/>
    <m/>
    <s v="Àrea de Medi Ambient"/>
    <n v="2018"/>
    <n v="2020"/>
    <s v="No iniciada"/>
    <m/>
    <m/>
    <s v="Ajuntament"/>
    <s v="Sequeres"/>
    <s v="Augment de les sequeres (durada, freqüència i intensitat)"/>
    <m/>
    <m/>
    <s v="Reducció consum d'aigua, reducció despeses corrents"/>
    <m/>
    <m/>
    <n v="30000"/>
    <n v="0"/>
    <n v="30000"/>
    <x v="2"/>
    <s v="Aigua"/>
    <m/>
    <m/>
    <m/>
    <s v="Ajuntament (directa)"/>
    <s v="Edificis"/>
    <x v="2"/>
  </r>
  <r>
    <s v="la Torre de Claramunt"/>
    <n v="4"/>
    <x v="0"/>
    <x v="7"/>
    <s v="Recuperació d’aigües grises i/o de pluja "/>
    <s v="Water reuse"/>
    <m/>
    <s v="Àrea de Medi Ambient"/>
    <n v="2020"/>
    <n v="2030"/>
    <s v="No iniciada"/>
    <m/>
    <m/>
    <s v="Ajuntament"/>
    <s v="Sequeres"/>
    <s v="Augment de les sequeres (durada, freqüència i intensitat)"/>
    <m/>
    <m/>
    <s v="Reducció consum d'aigua, reducció despeses corrents"/>
    <m/>
    <m/>
    <n v="40000"/>
    <n v="0"/>
    <n v="40000"/>
    <x v="2"/>
    <s v="Aigua"/>
    <m/>
    <m/>
    <m/>
    <s v="Ajuntament (directa)"/>
    <s v="Edificis"/>
    <x v="2"/>
  </r>
  <r>
    <s v="la Torre de Claramunt"/>
    <n v="5"/>
    <x v="0"/>
    <x v="7"/>
    <s v="Compra verda sostenible"/>
    <s v="Green procurement"/>
    <m/>
    <s v="Àrea de Medi Ambient"/>
    <n v="2018"/>
    <n v="2030"/>
    <s v="No iniciada"/>
    <m/>
    <m/>
    <s v="Ajuntament"/>
    <s v="Altres (especificar)"/>
    <s v="Canvis en els patrons de demanda energètica"/>
    <m/>
    <m/>
    <m/>
    <m/>
    <m/>
    <n v="20000"/>
    <n v="0"/>
    <n v="20000"/>
    <x v="2"/>
    <s v="Energia"/>
    <m/>
    <m/>
    <m/>
    <s v="Ajuntament (directa)"/>
    <s v="Edificis"/>
    <x v="2"/>
  </r>
  <r>
    <s v="la Torre de Claramunt"/>
    <n v="6"/>
    <x v="1"/>
    <x v="7"/>
    <s v="Promoció de millores en els aïllaments"/>
    <s v="Promoting isolation improvement"/>
    <m/>
    <s v="Àrea de Medi Ambient"/>
    <n v="2018"/>
    <n v="2020"/>
    <s v="No iniciada"/>
    <s v="X"/>
    <m/>
    <s v="Sector privat"/>
    <s v="Calor extrema"/>
    <s v="Canvis en els patrons de demanda energètica"/>
    <m/>
    <m/>
    <s v="Estalvi energètic, mitigació, reducció despeses corrents"/>
    <m/>
    <m/>
    <n v="10000"/>
    <n v="0"/>
    <n v="10000"/>
    <x v="0"/>
    <s v="Urbanisme"/>
    <m/>
    <m/>
    <m/>
    <s v="Ajuntament (indirecte)"/>
    <s v="Edificis"/>
    <x v="2"/>
  </r>
  <r>
    <s v="la Torre de Claramunt"/>
    <n v="7"/>
    <x v="1"/>
    <x v="7"/>
    <s v="Foment de les energies renovables per a usos tèrmics"/>
    <s v="Fostering renewable energy in buildings"/>
    <m/>
    <s v="Àrea de Medi Ambient"/>
    <n v="2020"/>
    <n v="2030"/>
    <s v="No iniciada"/>
    <s v="X"/>
    <m/>
    <s v="Sector privat"/>
    <s v="Tormentes"/>
    <s v="Canvis en els patrons de demanda energètica"/>
    <m/>
    <m/>
    <s v="Autosuficiència, mitigació, reducció despeses corrents; foment economia local"/>
    <m/>
    <m/>
    <n v="10000"/>
    <n v="0"/>
    <n v="10000"/>
    <x v="0"/>
    <s v="Energia"/>
    <m/>
    <m/>
    <m/>
    <s v="Ajuntament (indirecte)"/>
    <s v="Edificis"/>
    <x v="2"/>
  </r>
  <r>
    <s v="la Torre de Claramunt"/>
    <n v="8"/>
    <x v="2"/>
    <x v="4"/>
    <s v="Augment del manteniment sota les línies d’alta tensió "/>
    <s v="Increasing maintenance under power lines"/>
    <m/>
    <s v="Àrea de Medi Ambient"/>
    <n v="2018"/>
    <n v="2030"/>
    <s v="No iniciada"/>
    <m/>
    <m/>
    <s v="Ajuntament"/>
    <s v="Incendis forestals"/>
    <s v="Major risc d'incendi"/>
    <m/>
    <m/>
    <s v="Garantia de subministre, prevenció d'incendis"/>
    <m/>
    <m/>
    <m/>
    <n v="0"/>
    <n v="0"/>
    <x v="2"/>
    <s v="Medi natural"/>
    <m/>
    <m/>
    <m/>
    <s v="Ajuntament (indirecte)"/>
    <s v="Edificis"/>
    <x v="2"/>
  </r>
  <r>
    <s v="la Torre de Claramunt"/>
    <n v="9"/>
    <x v="0"/>
    <x v="5"/>
    <s v="Reducció de fuites del clavegueram "/>
    <s v="Reduction of leakage in sewage systems"/>
    <m/>
    <s v="Àrea de Medi Ambient"/>
    <n v="2020"/>
    <n v="2025"/>
    <s v="No iniciada"/>
    <m/>
    <m/>
    <s v="Ajuntament"/>
    <s v="Sequeres"/>
    <s v="Augment de les sequeres (durada, freqüència i intensitat)"/>
    <m/>
    <m/>
    <s v="Reducció de la contaminació de les aigües subterrànies, millora de la qualitat de l'aigua"/>
    <m/>
    <m/>
    <n v="75000"/>
    <n v="0"/>
    <n v="75000"/>
    <x v="1"/>
    <s v="Aigua"/>
    <m/>
    <m/>
    <m/>
    <s v="Altres (Administració pública)"/>
    <s v="Energia"/>
    <x v="2"/>
  </r>
  <r>
    <s v="la Torre de Claramunt"/>
    <n v="10"/>
    <x v="0"/>
    <x v="5"/>
    <s v="Aprofitament d’aigües freàtiques "/>
    <s v="Groundwater use"/>
    <m/>
    <s v="Àrea de Medi Ambient"/>
    <n v="2009"/>
    <n v="2030"/>
    <s v="En curs"/>
    <m/>
    <m/>
    <s v="Ajuntament"/>
    <s v="Sequeres"/>
    <s v="Augment de les sequeres (durada, freqüència i intensitat)"/>
    <m/>
    <m/>
    <s v="Garantia d'abastament, autosuficiència"/>
    <m/>
    <m/>
    <n v="75000"/>
    <n v="0"/>
    <n v="75000"/>
    <x v="1"/>
    <s v="Aigua"/>
    <m/>
    <m/>
    <m/>
    <s v="Ajuntament (directa)"/>
    <s v="Aigua"/>
    <x v="2"/>
  </r>
  <r>
    <s v="la Torre de Claramunt"/>
    <n v="11"/>
    <x v="0"/>
    <x v="5"/>
    <s v="Pla director de clavegueram"/>
    <s v="Sewage system master plan"/>
    <m/>
    <s v="Àrea de Medi Ambient"/>
    <n v="2020"/>
    <n v="2021"/>
    <s v="No iniciada"/>
    <m/>
    <m/>
    <s v="Ajuntament"/>
    <s v="Inundacions"/>
    <s v="Augment de les sequeres (durada, freqüència i intensitat)"/>
    <m/>
    <m/>
    <s v="Reducció de les despeses associades a la gestió, millora de la prevenció"/>
    <m/>
    <m/>
    <n v="60000"/>
    <n v="0"/>
    <n v="60000"/>
    <x v="1"/>
    <s v="Aigua"/>
    <m/>
    <m/>
    <m/>
    <s v="Ajuntament (directa)"/>
    <s v="Aigua"/>
    <x v="2"/>
  </r>
  <r>
    <s v="la Torre de Claramunt"/>
    <n v="12"/>
    <x v="0"/>
    <x v="5"/>
    <s v="Canvis en la tarificació de l'aigua per incentivar estalvi"/>
    <s v="Changes in water tariffs to promote water savings"/>
    <m/>
    <s v="Àrea de Medi Ambient"/>
    <n v="2020"/>
    <n v="2030"/>
    <s v="No iniciada"/>
    <m/>
    <m/>
    <s v="Ajuntament"/>
    <s v="Sequeres"/>
    <s v="Augment de les sequeres (durada, freqüència i intensitat)"/>
    <m/>
    <m/>
    <s v="Reducció de costos en infraestructures associat a menor consum"/>
    <m/>
    <m/>
    <n v="10000"/>
    <n v="0"/>
    <n v="10000"/>
    <x v="0"/>
    <s v="Aigua"/>
    <m/>
    <m/>
    <m/>
    <s v="Ajuntament (directa)"/>
    <s v="Aigua"/>
    <x v="2"/>
  </r>
  <r>
    <s v="la Torre de Claramunt"/>
    <n v="13"/>
    <x v="2"/>
    <x v="0"/>
    <s v="En trams urbans de rius i rieres naturalitzar-ne l’entorn "/>
    <s v="In urban sections of rivers and streams naturalize their environment"/>
    <m/>
    <s v="Àrea de Medi Ambient"/>
    <n v="2020"/>
    <n v="2025"/>
    <s v="No iniciada"/>
    <m/>
    <m/>
    <s v="Ajuntament"/>
    <s v="Precipitació extrema"/>
    <s v="Assecatge/transformació zones humides"/>
    <m/>
    <m/>
    <s v="Recuperació dels espais verds, millora de la qualitat urbana"/>
    <m/>
    <m/>
    <n v="65000"/>
    <n v="0"/>
    <n v="65000"/>
    <x v="1"/>
    <s v="Medi natural"/>
    <m/>
    <m/>
    <m/>
    <s v="Altres (Administració pública)"/>
    <s v="Planificació urbanística"/>
    <x v="2"/>
  </r>
  <r>
    <s v="la Torre de Claramunt"/>
    <n v="14"/>
    <x v="3"/>
    <x v="2"/>
    <s v="Foment de la conservació i cultiu de les varietats locals"/>
    <s v="Changes in cropping systems for local variety"/>
    <m/>
    <s v="Àrea de Medi Ambient"/>
    <n v="2018"/>
    <n v="2030"/>
    <s v="No iniciada"/>
    <m/>
    <m/>
    <s v="Sector privat"/>
    <s v="Sequeres"/>
    <s v="Vulnerabilitat dels cultius a malalties i plagues"/>
    <m/>
    <m/>
    <s v="Seguretat alimentària"/>
    <m/>
    <m/>
    <m/>
    <n v="0"/>
    <n v="0"/>
    <x v="0"/>
    <s v="Medi natural"/>
    <m/>
    <m/>
    <m/>
    <s v="Altres (sector privat o varis)"/>
    <s v="Agricultura i sector forestal"/>
    <x v="2"/>
  </r>
  <r>
    <s v="la Torre de Claramunt"/>
    <n v="15"/>
    <x v="1"/>
    <x v="2"/>
    <s v="Incentivació dels Instruments d’Ordenació Forestal (IOF) existents "/>
    <s v="Promotion of Forestry Management Systems"/>
    <m/>
    <s v="Àrea de Medi Ambient"/>
    <n v="2018"/>
    <n v="2030"/>
    <s v="En curs"/>
    <m/>
    <m/>
    <s v="Ajuntament"/>
    <s v="Incendis forestals"/>
    <s v="Major risc d'incendi"/>
    <m/>
    <m/>
    <s v="Preservació de la riquesa forestal"/>
    <m/>
    <m/>
    <m/>
    <n v="0"/>
    <n v="0"/>
    <x v="0"/>
    <s v="Medi natural"/>
    <m/>
    <m/>
    <m/>
    <s v="Ajuntament (indirecte)"/>
    <s v="Agricultura i sector forestal"/>
    <x v="2"/>
  </r>
  <r>
    <s v="la Torre de Claramunt"/>
    <n v="16"/>
    <x v="1"/>
    <x v="2"/>
    <s v="Aprofitament econòmic dels boscos locals (per exemple producció de biomassa) "/>
    <s v="Economic exploitation of local forests (eg biomass production)"/>
    <m/>
    <s v="Àrea de Medi Ambient"/>
    <n v="2015"/>
    <n v="2030"/>
    <s v="En curs"/>
    <m/>
    <m/>
    <s v="Sector privat"/>
    <s v="Incendis forestals"/>
    <s v="Major risc d'incendi"/>
    <m/>
    <m/>
    <s v="Preservació de la riquesa forestal, millora l'economia local"/>
    <m/>
    <m/>
    <m/>
    <n v="0"/>
    <n v="0"/>
    <x v="2"/>
    <s v="Medi natural"/>
    <m/>
    <m/>
    <m/>
    <s v="Ajuntament (indirecte)"/>
    <s v="Agricultura i sector forestal"/>
    <x v="2"/>
  </r>
  <r>
    <s v="la Torre de Claramunt"/>
    <n v="17"/>
    <x v="2"/>
    <x v="2"/>
    <s v="Control i prevenció de plagues (processionària)"/>
    <s v="Plague control and prevention"/>
    <m/>
    <s v="Àrea de Medi Ambient"/>
    <n v="2018"/>
    <n v="2030"/>
    <s v="No iniciada"/>
    <m/>
    <m/>
    <s v="Ajuntament"/>
    <s v="Incendis forestals"/>
    <s v="Major risc d'incendi"/>
    <m/>
    <m/>
    <s v="Millora el turisme, augment de la biodiversitat, preservació de la riquesa forestal"/>
    <m/>
    <m/>
    <m/>
    <n v="0"/>
    <n v="0"/>
    <x v="2"/>
    <s v="Medi natural"/>
    <m/>
    <m/>
    <m/>
    <s v="Altres (Administració pública)"/>
    <s v="Agricultura i sector forestal"/>
    <x v="2"/>
  </r>
  <r>
    <s v="la Torre de Claramunt"/>
    <n v="18"/>
    <x v="0"/>
    <x v="2"/>
    <s v="Manteniment i senyalització de camins i pistes forestals"/>
    <s v="Maintenance and signaling forest paths"/>
    <m/>
    <s v="Àrea de Medi Ambient"/>
    <n v="2020"/>
    <n v="2025"/>
    <s v="En curs"/>
    <m/>
    <m/>
    <s v="Ajuntament"/>
    <s v="Incendis forestals"/>
    <s v="Major risc d'incendi"/>
    <m/>
    <m/>
    <s v="Millora el turisme, preservació de la riquesa forestal"/>
    <m/>
    <m/>
    <n v="40000"/>
    <n v="0"/>
    <n v="40000"/>
    <x v="2"/>
    <s v="Mobilitat"/>
    <m/>
    <m/>
    <m/>
    <s v="Ajuntament (directa)"/>
    <s v="Agricultura i sector forestal"/>
    <x v="2"/>
  </r>
  <r>
    <s v="la Torre de Claramunt"/>
    <n v="19"/>
    <x v="0"/>
    <x v="2"/>
    <s v="Obertura de franges, perimetrals, reducció de densitats de bosc"/>
    <s v="Forestry works to reduce fire risk"/>
    <m/>
    <s v="Àrea de Medi Ambient"/>
    <n v="2020"/>
    <n v="2025"/>
    <s v="No iniciada"/>
    <m/>
    <m/>
    <s v="Ajuntament"/>
    <s v="Incendis forestals"/>
    <s v="Major risc d'incendi"/>
    <m/>
    <m/>
    <s v="Preservació de la riquesa forestal"/>
    <m/>
    <m/>
    <n v="75000"/>
    <n v="0"/>
    <n v="75000"/>
    <x v="1"/>
    <s v="Medi natural"/>
    <m/>
    <m/>
    <m/>
    <s v="Ajuntament (directa)"/>
    <s v="Agricultura i sector forestal"/>
    <x v="2"/>
  </r>
  <r>
    <s v="la Torre de Claramunt"/>
    <n v="20"/>
    <x v="0"/>
    <x v="2"/>
    <s v="Xarxa d'hidrants optimitzada"/>
    <s v="Hydrant network optimized"/>
    <m/>
    <s v="Àrea de Medi Ambient"/>
    <n v="2018"/>
    <n v="2020"/>
    <s v="No iniciada"/>
    <m/>
    <m/>
    <s v="Ajuntament"/>
    <s v="Incendis forestals"/>
    <s v="Major risc d'incendi"/>
    <m/>
    <m/>
    <s v="Seguretat de la població"/>
    <m/>
    <m/>
    <n v="40000"/>
    <n v="0"/>
    <n v="40000"/>
    <x v="2"/>
    <s v="Aigua"/>
    <m/>
    <m/>
    <m/>
    <s v="Ajuntament (directa)"/>
    <s v="Agricultura i sector forestal"/>
    <x v="2"/>
  </r>
  <r>
    <s v="la Torre de Claramunt"/>
    <n v="21"/>
    <x v="1"/>
    <x v="3"/>
    <s v="Acords de Custòdia del Territori "/>
    <s v="Land stewardship agreements"/>
    <m/>
    <s v="Àrea de Medi Ambient"/>
    <n v="2018"/>
    <n v="2030"/>
    <s v="No iniciada"/>
    <m/>
    <m/>
    <s v="Ajuntament"/>
    <s v="Altres (especificar)"/>
    <s v="Transversal (comunicació i informació general o de fenòmens meteorològics)"/>
    <m/>
    <m/>
    <s v="Millora la qualitat de l'entorn, millora el turisme"/>
    <m/>
    <m/>
    <n v="10000"/>
    <n v="0"/>
    <n v="10000"/>
    <x v="0"/>
    <s v="Participació"/>
    <m/>
    <m/>
    <m/>
    <s v="Ajuntament (indirecte)"/>
    <s v="Medi ambient i biodiversitat"/>
    <x v="2"/>
  </r>
  <r>
    <s v="la Torre de Claramunt"/>
    <n v="22"/>
    <x v="0"/>
    <x v="3"/>
    <s v="Campanyes per donar a conèixer l’entorn natural "/>
    <s v="Campaigns to promote the natural environment"/>
    <m/>
    <s v="Àrea de Medi Ambient"/>
    <n v="2016"/>
    <n v="2030"/>
    <s v="En curs"/>
    <m/>
    <m/>
    <s v="Ajuntament"/>
    <s v="Altres (especificar)"/>
    <s v="Pèrdua atractiu turístic "/>
    <m/>
    <m/>
    <s v="Conscienciació envers el canvi climàtic, millora el turisme, millora l'economia local"/>
    <m/>
    <m/>
    <n v="5000"/>
    <n v="0"/>
    <n v="5000"/>
    <x v="0"/>
    <s v="Medi natural"/>
    <m/>
    <m/>
    <m/>
    <s v="Ajuntament (directa)"/>
    <s v="Medi ambient i biodiversitat"/>
    <x v="2"/>
  </r>
  <r>
    <s v="la Torre de Claramunt"/>
    <n v="23"/>
    <x v="0"/>
    <x v="3"/>
    <s v="Minimització de les podes per afavorir ombres"/>
    <s v="Minimizing pruning"/>
    <m/>
    <s v="Àrea de Medi Ambient"/>
    <n v="2018"/>
    <n v="2030"/>
    <s v="No iniciada"/>
    <m/>
    <m/>
    <s v="Ajuntament"/>
    <s v="Calor extrema"/>
    <s v="Augment de l'efecte illa de calor "/>
    <m/>
    <m/>
    <s v="Millora la gestió del verd, millora la qualitat de vida"/>
    <m/>
    <m/>
    <n v="5000"/>
    <n v="0"/>
    <n v="5000"/>
    <x v="0"/>
    <s v="Verd urbà"/>
    <m/>
    <m/>
    <m/>
    <s v="Ajuntament (directa)"/>
    <s v="Medi ambient i biodiversitat"/>
    <x v="2"/>
  </r>
  <r>
    <s v="la Torre de Claramunt"/>
    <n v="24"/>
    <x v="0"/>
    <x v="9"/>
    <s v="Protocol d’actuació envers les persones vulnerables a la calor i al fred "/>
    <s v="Protocol for people vulnerable to heat and cold"/>
    <m/>
    <s v="Àrea de Medi Ambient"/>
    <n v="2018"/>
    <n v="2030"/>
    <s v="No iniciada"/>
    <m/>
    <m/>
    <s v="Ajuntament"/>
    <s v="Calor extrema"/>
    <s v="Transversal (comunicació i informació general o de fenòmens meteorològics)"/>
    <m/>
    <m/>
    <s v="Millora la qualitat de vida"/>
    <m/>
    <m/>
    <n v="20000"/>
    <n v="0"/>
    <n v="20000"/>
    <x v="2"/>
    <s v="Educació"/>
    <m/>
    <m/>
    <m/>
    <s v="Ajuntament (directa)"/>
    <s v="Salut"/>
    <x v="2"/>
  </r>
  <r>
    <s v="la Torre de Claramunt"/>
    <n v="25"/>
    <x v="0"/>
    <x v="9"/>
    <s v="Procés de seguiment i avisos per ozó troposfèric i al·lèrgens"/>
    <s v="Tracking process and warnings for tropospheric ozone and allergens"/>
    <m/>
    <s v="Àrea de Medi Ambient"/>
    <n v="2018"/>
    <n v="2030"/>
    <s v="No iniciada"/>
    <m/>
    <m/>
    <s v="Ajuntament"/>
    <s v="Calor extrema"/>
    <s v="Transversal (comunicació i informació general o de fenòmens meteorològics)"/>
    <m/>
    <m/>
    <s v="Millora la qualitat de vida, millora la qualitat de l'aire"/>
    <m/>
    <m/>
    <n v="10000"/>
    <n v="0"/>
    <n v="10000"/>
    <x v="0"/>
    <s v="Qualitat de l'aire"/>
    <m/>
    <m/>
    <m/>
    <s v="Ajuntament (directa)"/>
    <s v="Salut"/>
    <x v="2"/>
  </r>
  <r>
    <s v="la Torre de Claramunt"/>
    <n v="26"/>
    <x v="0"/>
    <x v="9"/>
    <s v="Obrir edificis públics amb climatització per acollir persones vulnerables"/>
    <s v="Open public buildings with air conditioning to accommodate vulnerable people"/>
    <m/>
    <s v="Àrea de Medi Ambient"/>
    <n v="2018"/>
    <n v="2030"/>
    <s v="No iniciada"/>
    <m/>
    <m/>
    <s v="Ajuntament"/>
    <s v="Calor extrema"/>
    <s v="Augment de la mortalitat/morbilitat associada a la calor"/>
    <m/>
    <m/>
    <s v="Millora la qualitat de vida"/>
    <m/>
    <m/>
    <m/>
    <n v="0"/>
    <n v="0"/>
    <x v="0"/>
    <s v="Altres"/>
    <m/>
    <m/>
    <m/>
    <s v="Ajuntament (directa)"/>
    <s v="Salut"/>
    <x v="2"/>
  </r>
  <r>
    <s v="la Torre de Claramunt"/>
    <n v="27"/>
    <x v="0"/>
    <x v="1"/>
    <s v="Actualització del DUPROCIM tenint en consideració els impactes associats al canvi climàtic "/>
    <s v="Municipal Emergency Plan adapted to climate change impacts"/>
    <m/>
    <s v="Àrea de Medi Ambient"/>
    <n v="2020"/>
    <n v="2021"/>
    <s v="No iniciada"/>
    <m/>
    <m/>
    <s v="Ajuntament"/>
    <s v="Altres (especificar)"/>
    <s v="Transversal (comunicació i informació general o de fenòmens meteorològics)"/>
    <m/>
    <m/>
    <s v="Seguretat de la població"/>
    <m/>
    <m/>
    <n v="8000"/>
    <n v="0"/>
    <n v="8000"/>
    <x v="0"/>
    <s v="Altres"/>
    <m/>
    <m/>
    <m/>
    <s v="Ajuntament (directa)"/>
    <s v="Protecció civili i emergències"/>
    <x v="2"/>
  </r>
  <r>
    <s v="la Torre de Claramunt"/>
    <n v="28"/>
    <x v="0"/>
    <x v="1"/>
    <s v="Optimització, revisió i millora dels sistemes de comunicació i avisos a la població "/>
    <s v="Optimizing, improving of communication systems to citizens"/>
    <m/>
    <s v="Àrea de Medi Ambient"/>
    <n v="2018"/>
    <n v="2030"/>
    <s v="No iniciada"/>
    <m/>
    <m/>
    <s v="Ajuntament"/>
    <s v="Altres (especificar)"/>
    <s v="Augment de la mortalitat/morbilitat associada a la calor"/>
    <m/>
    <m/>
    <s v="Seguretat de la població"/>
    <m/>
    <m/>
    <n v="20000"/>
    <n v="0"/>
    <n v="20000"/>
    <x v="2"/>
    <s v="Educació"/>
    <m/>
    <m/>
    <m/>
    <s v="Ajuntament (directa)"/>
    <s v="Protecció civili i emergències"/>
    <x v="2"/>
  </r>
  <r>
    <s v="la Torre de Claramunt"/>
    <n v="29"/>
    <x v="0"/>
    <x v="6"/>
    <s v="Campanyes per donar a conèixer el canvi climàtic i es seus impactes"/>
    <s v="Specific campaigns to raise awareness towards climate change and its impacts"/>
    <m/>
    <s v="Àrea de Medi Ambient"/>
    <n v="2020"/>
    <n v="2025"/>
    <s v="No iniciada"/>
    <m/>
    <m/>
    <s v="Ajuntament"/>
    <s v="Altres (especificar)"/>
    <s v="Transversal (comunicació i informació general o de fenòmens meteorològics)"/>
    <m/>
    <m/>
    <s v="Conscienciació envers el canvi climàtic, millora la qualitat de vida"/>
    <m/>
    <m/>
    <n v="5000"/>
    <n v="0"/>
    <n v="5000"/>
    <x v="0"/>
    <s v="Educació"/>
    <m/>
    <m/>
    <m/>
    <s v="Ajuntament (directa)"/>
    <s v="Altres"/>
    <x v="2"/>
  </r>
  <r>
    <s v="la Torre de Claramunt"/>
    <n v="30"/>
    <x v="1"/>
    <x v="6"/>
    <s v="Cobertura Wi-Fi i de mòbil a tot el municipi"/>
    <s v="WI-FI coverage in all the municipality"/>
    <m/>
    <s v="Àrea de Medi Ambient"/>
    <n v="2018"/>
    <n v="2020"/>
    <s v="En curs"/>
    <m/>
    <m/>
    <s v="Ajuntament"/>
    <s v="Altres (especificar)"/>
    <s v="Transversal (comunicació i informació general o de fenòmens meteorològics)"/>
    <m/>
    <m/>
    <s v="Millora de les comunicacions, seguretat de la població"/>
    <m/>
    <m/>
    <n v="15000"/>
    <n v="0"/>
    <n v="15000"/>
    <x v="0"/>
    <s v="Altres"/>
    <m/>
    <m/>
    <m/>
    <s v="Ajuntament (indirecte)"/>
    <s v="Altres"/>
    <x v="2"/>
  </r>
  <r>
    <s v="l'Estany"/>
    <n v="1"/>
    <x v="0"/>
    <x v="1"/>
    <s v="Manteniment preventiu dels voltants de l'antic estany i dels conductes evacuadors d'aigua."/>
    <s v="Preventive maintenance around the old tin and duct gutter water."/>
    <s v="Per tal de mantenir dessecat l'antic estany cal mantenir el programa de manteniment anual que s'ha seguit fins al moment. Aquest consisteix en mantenir la vegetació dels voltants de l'estany controlada així com de mantenir nets els marges i la zona de canalització d'aigua de la zona d'evacuació d'aigua i de la mina d'aigua de més al nord. Fins al moment s'han anat mantenint zones públiques, però es pot plantejar ampliar-ho a zones privades i fer altres marges de les proximitats. Es preveu un cost actual uns 300€/dia (8h) per neteja de marges (preu actual). Es preveu uns 10 dies a l'any de feines. "/>
    <s v="Ajuntament "/>
    <n v="2015"/>
    <n v="2025"/>
    <m/>
    <m/>
    <m/>
    <m/>
    <s v="Precipitació extrema"/>
    <s v="Augment del risc d'inundacions"/>
    <m/>
    <m/>
    <m/>
    <m/>
    <m/>
    <m/>
    <n v="3000"/>
    <n v="30000"/>
    <x v="2"/>
    <m/>
    <m/>
    <m/>
    <m/>
    <s v="Ajuntament (directa)"/>
    <s v="Protecció civili i emergències"/>
    <x v="0"/>
  </r>
  <r>
    <s v="l'Estany"/>
    <n v="2"/>
    <x v="0"/>
    <x v="5"/>
    <s v="Redacció del Pla Director del clavegueram del municipi."/>
    <s v="Writing Sewer Master Plan of the municipality."/>
    <s v="L'actual sistema de clavegueram no dóna a l'abast en l'evacuació de les pluvials, donada la baixa pendent existent (1%), fins al punt que a vegades aixequen tapes del clavegaram. Es proposa replantejar el sistema i donar-li el pendent necessari o instal·lar un bombament i dipòsits per episodis de pluges intenses. Per valorar aquests aspectes s'ha contractat la redacció del Pla director del clavegueram a la Diputació de Barcelona. Amb aquest Pla es vol tenir coneixement de l'estat actual de les instal·lacions així com de les actuacions necessàries per millorar-lo. Durant la seva redacció caldria vetllar per inventariar i posar en plànols les canalitzacions, així com valorar la possibilitat de fer una línia per pluvials i una per aigües residuals. El cost plantejat és el de l'import de l'ajut rebut."/>
    <s v="Ajuntament"/>
    <n v="2015"/>
    <n v="2016"/>
    <m/>
    <m/>
    <m/>
    <s v="Diputació de Barcelona"/>
    <s v="Precipitació extrema"/>
    <s v="Efectes en infraestructures"/>
    <s v="Augment del risc d'inundacions"/>
    <m/>
    <m/>
    <m/>
    <m/>
    <n v="10000"/>
    <n v="0"/>
    <n v="10000"/>
    <x v="0"/>
    <m/>
    <m/>
    <m/>
    <m/>
    <s v="Ajuntament (directa)"/>
    <s v="Aigua"/>
    <x v="0"/>
  </r>
  <r>
    <s v="l'Estany"/>
    <n v="3"/>
    <x v="0"/>
    <x v="5"/>
    <s v="Millora de la xarxa de clavegueram"/>
    <s v="Improved sewage system"/>
    <s v="Aplicació de les mesures del Pla director del clavegueram per tal de solventar els problemes de sobreeximents de les clavegueres."/>
    <s v="Ajuntament"/>
    <n v="2020"/>
    <n v="2025"/>
    <m/>
    <m/>
    <m/>
    <m/>
    <s v="Precipitació extrema"/>
    <s v="Augment del risc d'inundacions"/>
    <s v="Efectes en infraestructures"/>
    <m/>
    <m/>
    <m/>
    <m/>
    <n v="900000"/>
    <m/>
    <n v="900000"/>
    <x v="1"/>
    <m/>
    <m/>
    <m/>
    <m/>
    <s v="Ajuntament (directa)"/>
    <s v="Aigua"/>
    <x v="0"/>
  </r>
  <r>
    <s v="l'Estany"/>
    <n v="4"/>
    <x v="1"/>
    <x v="5"/>
    <s v="Ordenança d'estalvi d'aigua i separativa d'aigües."/>
    <s v="Ordinance saving water and separating water."/>
    <s v="Redacció i aplicació d'una ordenança municipal de l'estalvi d'aigua i separativa d'aigües, per aplicar a noves construccions i grans rehabilitacions. A nivell informatiu, el municipi de Roda de Ter té una ordenança aprovada d'aquesta tipologia. El seu objecte és regular tant la incorporació com la utilització de sistemes d'estalvi d'aigua, així com l'adequació de la qualitat de l'aigua a l'ús que d'ella es faci als edificis. El seu àmbit d'aplicació és sobre noves edificacions i construccións incloses les rehabilitacions i/o reforma integral, així com també preveu la incorporació d'estalviadors d'aigua en qualsevol edifici públic de titularitat municipal que disposi d'instal•lacions destinades al consum d'aigua. Els sistemes i mesures per a l'estalvi d'aigua que es proposen a la ordenança esmentada són: _x000a_1.Comptadors individuals; _x000a_2. Reguladors de pressió de l'aigua d'entrada; _x000a_3. Mecanismes estalviadors: 3.1. Reguladors de cabal; 3.2. Aixetes; 3.3. Mecanismes per a cisternes d'urinaris i dels wàters; 3.4. Mecanismes per a processos de neteja; _x000a_4. Captadors d'aigua de pluja; _x000a_5. Reutilitzadors de l'aigua sobrant de les piscines; _x000a_6. Reutilitzadors d'aigües grises; _x000a_7. Sistemes d'estalvi en jardins; _x000a_8. Sistemes d'estalvi en dipòstis de regulació; _x000a_9. Sistemes d'estalvi en refrigeració. _x000a_Un annex defineix les característiques tècniques dels mecanismes estalviadors d'acord amb les tecnologies disponibles. _x000a_Es podria considerar un estalvi mitjà del 38% del volum d'aigua amb l'aplicació d'aquesta ordenança (Font: ESTUDI SOBRE L’APLICACIÓ DE LES ORDENANCES MUNICIPALS PER A L’ESTALVI D’AIGUA. Març 2011. Institut de Ciències i Tecnologia Ambientals de la UAB). _x000a_"/>
    <s v="Ajuntament"/>
    <n v="2016"/>
    <n v="2018"/>
    <m/>
    <s v="X"/>
    <m/>
    <m/>
    <s v="Precipitació extrema"/>
    <s v="Augment de les sequeres (durada, freqüència i intensitat)"/>
    <m/>
    <m/>
    <m/>
    <m/>
    <m/>
    <n v="0"/>
    <m/>
    <n v="0"/>
    <x v="0"/>
    <m/>
    <m/>
    <m/>
    <m/>
    <s v="Ajuntament (indirecte)"/>
    <s v="Aigua"/>
    <x v="0"/>
  </r>
  <r>
    <s v="l'Estany"/>
    <n v="5"/>
    <x v="0"/>
    <x v="5"/>
    <s v="Garantir el subministrament d'aigües potables en cas de manca de subministrament elèctric"/>
    <s v="Ensuring water supply in case electricity supply cut"/>
    <s v="La xarxa d'aigües potables del municipi consta de 2 pous i 3 dipòsits. Donat que l'aigua és un servei bàsic, es pretén garantir el seu subministrament en condicions extremes. Per a aquest efecte es proposen dues línies d'actuació: a) Sol·licitar a concessionària aigües potables, un pla en cas que deixi d'haver subministrament elèctric durant més d'un dia. b) Fer autònom energèticament el sistema: instal·lar panells fotovoltaics d'autoconsum amb bateries en els bombeigs existents. Es pot modificar la concessió del servei a canvi de què la pròpia empresa instal·li els sistemes necessaris. El cost s'estima per a dues instal·lacions de 5 kWp (amb una generació anual de 12.000 kWh/any)."/>
    <s v="Ajuntament i concessionària del servei"/>
    <n v="2016"/>
    <n v="2018"/>
    <m/>
    <m/>
    <m/>
    <m/>
    <s v="Sequeres"/>
    <s v="Augment de les sequeres (durada, freqüència i intensitat)"/>
    <m/>
    <m/>
    <m/>
    <m/>
    <m/>
    <n v="30000"/>
    <n v="0"/>
    <n v="30000"/>
    <x v="2"/>
    <m/>
    <m/>
    <m/>
    <m/>
    <s v="Ajuntament (directa)"/>
    <s v="Aigua"/>
    <x v="0"/>
  </r>
  <r>
    <s v="l'Estany"/>
    <n v="6"/>
    <x v="0"/>
    <x v="5"/>
    <s v="Manteniment de les fonts i punts d'aigua i de la seva qualitat d'aigua"/>
    <s v="Maintenance of sources and water points and water quality"/>
    <s v="Per tal de garantir el manteniment i la qualitat de les fonts existents es realitzaràn les següents actuacions: a) inventariar les fonts existents i aplicar un Pla de Manteniment anual, amb una partida econòmica mínima (bianual), que complementi la de Generalitat o Diputació (La Generalitat va donar ajuts de 30.000€ per a recuperació).  b) es donarà continuïtat a les analítiques que l'Oficina Tècnica d'avaluació i gestió ambiental fa analítiques cada 2 anys. "/>
    <s v="Ajuntament"/>
    <n v="2016"/>
    <n v="2025"/>
    <m/>
    <m/>
    <m/>
    <m/>
    <s v="Sequeres"/>
    <s v="Augment de les sequeres (durada, freqüència i intensitat)"/>
    <m/>
    <m/>
    <m/>
    <m/>
    <m/>
    <n v="0"/>
    <n v="1500"/>
    <n v="13500"/>
    <x v="0"/>
    <m/>
    <m/>
    <m/>
    <m/>
    <s v="Ajuntament (directa)"/>
    <s v="Aigua"/>
    <x v="0"/>
  </r>
  <r>
    <s v="l'Estany"/>
    <n v="7"/>
    <x v="1"/>
    <x v="2"/>
    <s v="Implantació d'una xarxa de calor amb biomassa i vinculació amb la implantació d'instruments d'ordenació de les finques participants."/>
    <s v="Biomass district-heating and vinculation with the implementation of local forest planning"/>
    <s v="Per tal d’augmentar l’autonomia energètica, promoure actuacions per augmentar la resiliència del municipi, la gestió forestal i l’economia local, es proposa la implantació d’una xarxa de calor amb biomassa. Aquesta xarxa pot començar donant servei a instal•lacions municipals (l’escola per exemple) i anar ampliant-la per fases, tot donant servei als usuaris domèstics o establiments comercials (restaurants, etc.). Es recomana que la xarxa de distribució sigui pública, encara que la inversió inicial i la gestió la porti una empresa privada. _x000a_Existeix un informe redactat per un bufet d’advocats en què respon a nivell legal algunes qüestions referides a la venta de calor per part d’un ajuntament a usuaris domèstics i altres qüestions. _x000a__x000a_Per tal de vincular la xarxa amb una millor gestió dels boscos pròxims, es proposa també promoure la implantació d’Instruments d’Ordenació Forestal (IOF) en els boscos pròxims. Aquests instruments són els Plans simples de gestió forestal (PSGF), els Plans tècnics de gestió i millora forestal (PTGMF) o els Projectes d’Ordenació (normalment emprada per boscos públics). Actualment de les 1025 ha del municipi, un 70% són forestals (720 ha) i 640 ha són arbrades. Amb IOF n'hi ha 274,9ha (un 38% del total forestal), i resten pendent doncs 448 ha pendents. A nivell orientatiu, la realització d’un instrument d’ordenació amb inventari pericial tindria un cost total de  9.858 € (suposant un import de 22€/ha)._x000a__x000a__x000a_L’ajuntament pot promoure aquests de diverses formes:_x000a__x000a_a) Atorgant ajuts als IOF que s’ajustin als criteris marcats per l’ajuntament. Aquests criteris, poden ser per exemple:_x000a__x000a_- Plans que apliquin una gestió que doni prioritat a la prevenció d’incendis, ja sigui pel model de gestió seleccionat o perquè en la seva superfície hi ha actuacions concretes de línies de defensa i/o manteniment de camins amb alta prioritat (aquests aspectes caldria valorar-los amb l’ADF, Bombers, Agents Rurals i Centre de la Propietat Forestal)._x000a_- Plans que mantinguin o creïn hàbitats concrets per determinada fauna i/o flora: afavoriment de rouredes i alzinars, afavorir hàbitats que afavoreixin els depredadors de processionària o d’altres._x000a_- Plans que complementin programes de Custòdia del Territori (agrícola o forestal) de la mateixa finca._x000a_- Plans que agrupin a varis propietaris forestals. Acció coordinada amb l’Associació de propietaris forestals Gavarresa – Moianès._x000a__x000a_Els criteris d’atorgació poden ser similars als de les convocatòries de la Generalitat de Catalunya:_x000a__x000a_“a) Imports màxims subvencionables (IMS)._x000a_Capítol 1 Planificació i foment de la gestió forestal conjunta._x000a_Secció 1.1 Redacció i revisió d’instruments d’ordenació forestal (IOF)._x000a_1.1.1. Redacció i revisió dels Plans tècnics de gestió i millora forestal (PTGMF): fins a 30 hectàrees l’IMS serà de 652,00 euros._x000a_1.1.2. Redacció i revisió de Plans simples de gestió forestal (PSGF): fins a 10 hectàrees l’IMS serà de 402,00 euros_x000a__x000a_A partir de 30 hectàrees per als casos dels PTGMF i de 10 ha per als PSGF els imports anteriors més els següents:_x000a_Per la realització d’inventari forestal descriptiu: 5,00 euros/ha._x000a_Per la realització d’inventari forestal pericial: 17,00 euros/ha._x000a_Per la realització d’inventari forestal dasomètric: 22,00 euros/ha._x000a_Aquests imports poden ser objecte d’ajust en el moment de la certificació dels treballs en funció de les característiques de la superfície ordenada, d’acord amb l'IOF que es presenti._x000a__x000a_En cas que la superfície ordenada estigui adscrita a un PTGMFc (Pla tècnic de gestió i millora forestal conjunt) subvencionat, es descomptarà la superfície proporcional rebuda en l’atorgament de la subvenció del PTGMFc corresponent._x000a__x000a_b) El percentatge d’atorgament és del 100% del cost de les actuacions certificades.” _x000a__x000a__x000a_b) Fent que la biomassa que entri a la xarxa de calor sigui de proximitat, limitant la distància d’origen d’aquesta als plecs de condicions de contractació (ja sigui a una possible concessionària o a un proveïdor d’estella)._x000a_"/>
    <s v="Ajuntament"/>
    <n v="2018"/>
    <n v="2025"/>
    <m/>
    <s v="X"/>
    <m/>
    <s v="Propietaris forestals"/>
    <s v="Incendis forestals"/>
    <s v="Major risc d'incendi"/>
    <s v="Vulnerabilitat de les espècies forestals a malalties i plagues"/>
    <m/>
    <m/>
    <m/>
    <m/>
    <n v="400000"/>
    <n v="1408.3142857142859"/>
    <n v="409858.2"/>
    <x v="1"/>
    <m/>
    <m/>
    <m/>
    <m/>
    <s v="Ajuntament (indirecte)"/>
    <s v="Agricultura i sector forestal"/>
    <x v="0"/>
  </r>
  <r>
    <s v="l'Estany"/>
    <n v="8"/>
    <x v="0"/>
    <x v="4"/>
    <s v="Instal·lació d'un sistema fotovoltaic d'autoconsum a l'edifici del consultori mèdic municipal."/>
    <s v="Installing a photovoltaic system of consumption in the building of medical clinics"/>
    <s v="Per tal de fer autosuficient l'edifici de la residència d'avis i del consultori municipal es proposa instal·lar panells fotovoltaics amb bateries per autoconsum, arribant al 100% d'autosuficiència energètica aquest equipament. S'ha considerat un consum de l'edifici de 6072 kWh/any (valor mitjà), a cobrir per una instal·lació de 5kWp instal·lada a teulada, amb el suport de bateries. La instal·lació no injectaria energia a la xarxa elèctrica. S'ha considerat un cost d'inversió de 3 €/Wp. "/>
    <s v="Ajuntament"/>
    <n v="2016"/>
    <n v="2018"/>
    <m/>
    <s v="X"/>
    <m/>
    <m/>
    <m/>
    <s v="Canvis en els patrons de demanda energètica"/>
    <m/>
    <m/>
    <m/>
    <m/>
    <m/>
    <n v="15000"/>
    <n v="0"/>
    <n v="15000"/>
    <x v="0"/>
    <m/>
    <m/>
    <m/>
    <m/>
    <s v="Ajuntament (directa)"/>
    <s v="Energia"/>
    <x v="0"/>
  </r>
  <r>
    <s v="l'Estany"/>
    <n v="9"/>
    <x v="0"/>
    <x v="7"/>
    <s v="Adaptar els equipaments municipals més significatius (ajuntament, local social i escola) per poder connectar un generador en cas de necessitat"/>
    <s v="Adapt municipal facilities significant to connect a generator "/>
    <s v="Amb l'objectiu de preveure possibles talls elèctrics per efectes meteorològics extrems, es vol adequar els quadres elèctrics dels principals equipaments per tal de poder connexionar un generador de corrent en cas de necessitat, així com preparar una ubicació per aquest i assegurar una correcta evacuació de fums. S'ha estimat un cost d'uns 600€/quadre (aquest import dependrà de l'estat inicial del quadre i de les adequacions a realitzar, a més de les inspeccions de les ECA corresponents."/>
    <s v="Ajuntament"/>
    <n v="2016"/>
    <n v="2020"/>
    <m/>
    <m/>
    <m/>
    <m/>
    <s v="Tormentes"/>
    <s v="Efectes en infraestructures"/>
    <m/>
    <m/>
    <m/>
    <m/>
    <m/>
    <n v="1800"/>
    <n v="0"/>
    <n v="1800"/>
    <x v="0"/>
    <m/>
    <m/>
    <m/>
    <m/>
    <s v="Ajuntament (directa)"/>
    <s v="Edificis"/>
    <x v="0"/>
  </r>
  <r>
    <s v="l'Estany"/>
    <n v="10"/>
    <x v="1"/>
    <x v="1"/>
    <s v="Adequar a l'estació meteorològica un sistema d'alertes a la població."/>
    <s v="Adapt to the weather station system of alerts to the population."/>
    <s v="Ampliar els serveis de l'estació meteorològica per tal de disposar d'un sistema de previsió meteorològica i d'un sistema d'alertes a la població (software i gestor). Aquest sistema avisarà als responsables polítics de l'ajuntament, personal del Consell Comarcal i a usuaris vulnerables a certes condicions meteorològiques (temperatures extremes, ozó, rajos ultraviolats, vent o d'altres a definir segons les capacitats de l'estació meteorològica. Probablement és possible adaptar l'estació actual i vincular-la a un software de gestió, a on un gestor (que cal definir), programaria alarmes i avisos a la població i/o a serveis públics (ADF, Consell Comarcal, etc.). Si no, altres models possibles a instal·lar a nivell d'exemple són: a) una estació &quot;Smarty Meteo 401 plus&quot; (amb una estació DAVIS), que té la opció d'un kit d'alimentació fotovoltaica i comunicacions amb mòdem GPRS per ubicacions aïllades (el cost indicat és aquest). b) Estació Oregon WMR-300 (amb un cost d'uns 700€ sense kit fotovoltaic no mòdem comunicacions). "/>
    <s v="Ajuntament"/>
    <n v="2016"/>
    <n v="2025"/>
    <m/>
    <m/>
    <m/>
    <m/>
    <m/>
    <s v="Transversal (comunicació i informació general o de fenòmens meteorològics)"/>
    <s v="Augment de la mortalitat/morbilitat associada a la calor"/>
    <m/>
    <m/>
    <m/>
    <m/>
    <n v="3452.75"/>
    <n v="72.599999999999994"/>
    <n v="4106.1499999999996"/>
    <x v="0"/>
    <m/>
    <m/>
    <m/>
    <m/>
    <s v="Ajuntament (indirecte)"/>
    <s v="Protecció civili i emergències"/>
    <x v="0"/>
  </r>
  <r>
    <s v="l'Estany"/>
    <n v="11"/>
    <x v="0"/>
    <x v="1"/>
    <s v="Adquisició d'un equip lleva neus "/>
    <s v="Acquisition of equipment removes snow"/>
    <s v="Adquisició d'un equip auxilar llevaneus per adaptar a un vehicle 4x4. Aquest equip estaria disponible pel personal de l'ajuntament i passaria a ser un recurs del Pla Neucat. També es pot valorar l'adquisició d'un vehicle tipus AUSA multitask M350H o M200H, però el cost ja és molt més alt. Aquesta acció donaria autonomia per al manteniment dels camins en cas de nevada i faria més ràpides les actuacions."/>
    <s v="Ajuntament"/>
    <n v="2017"/>
    <n v="2019"/>
    <m/>
    <m/>
    <m/>
    <m/>
    <s v="Fred extrem"/>
    <s v="Efectes en infraestructures"/>
    <m/>
    <m/>
    <m/>
    <m/>
    <m/>
    <n v="5000"/>
    <n v="100"/>
    <n v="5200"/>
    <x v="0"/>
    <m/>
    <m/>
    <m/>
    <m/>
    <s v="Ajuntament (directa)"/>
    <s v="Protecció civili i emergències"/>
    <x v="0"/>
  </r>
  <r>
    <s v="l'Estany"/>
    <n v="12"/>
    <x v="1"/>
    <x v="6"/>
    <s v="Establir canals de comunicació entre veins i municipis per casos d'episodis extrems."/>
    <s v="Establish communication channels between neighboring municipalities and cases of extreme events."/>
    <s v="Per tal de garantir les comunicacions entre els veïns del municipi, es buscaran canals de comunicació locals. Algunes opcions poden ser: a) Aplicatius de telefonia mòbil entre telèfons: existeixen aplicatius per telèfons que permeten crear una xarxa de comunicació via xat entre usuaris, utilitzant la connectivitat del telèfon Bluetooth o Wi-Fi (no és necessària la xarxa GSM); cal que varis usuaris tinguin aquest aplicatiu connectat de forma que cada telèfon actua com a node de comunicació, traspassant les dades de telèfon a telèfon fins a l'usuari final o cap a tots els usuaris (per exemple l'App. Firechat o MeshMe). Per implementar aquesta actuació caldria trobar un aplicatiu útil i fer sessions de formació per a la població."/>
    <s v="Ajuntament"/>
    <n v="2017"/>
    <n v="2025"/>
    <m/>
    <m/>
    <m/>
    <m/>
    <m/>
    <s v="Transversal (comunicació i informació general o de fenòmens meteorològics)"/>
    <s v="Efectes en infraestructures"/>
    <m/>
    <m/>
    <m/>
    <m/>
    <n v="0"/>
    <n v="300"/>
    <n v="2400"/>
    <x v="0"/>
    <m/>
    <m/>
    <m/>
    <m/>
    <s v="Ajuntament (indirecte)"/>
    <s v="Altres"/>
    <x v="0"/>
  </r>
  <r>
    <s v="l'Estany"/>
    <n v="13"/>
    <x v="0"/>
    <x v="6"/>
    <s v="Manteniment i senyalització de camins rurals"/>
    <s v="Maintenance of rural roads and signage"/>
    <s v="Per tal de mantenir una bona xarxa de camins com a eina de prevenció d'incendis, es vol aplicar el Pla quadriennal de gestió econòmica del Pla de Vigilància d'Incendis (PVI), que inclou el manteniment del ferm i de la vegetació de varis camins en el període 2015-2019. El pla es desglossa en varies feines anualment, amb un cost total de 23.366 €. Per altra banda i per tal de donar suport a aquesta actuació, també es preveu fer un manteniment biannual de les actuacions del projecte VIURE AL POBLE, en què s'han fet la Ruta de la Terra, la Ruta de les Fonts i la Ruta de l'Aigua. La despesa prevsita oscil·la entre els 900 i 1100 €/km arranjat, i es preveu treballar sobre uns 15 km cada 2 anys. La inversió mitjana és d'uns 7500€/any."/>
    <s v="Ajuntament, "/>
    <n v="2015"/>
    <n v="2020"/>
    <m/>
    <m/>
    <m/>
    <s v="Generalitat de Catalunya i Diputació de Barcelona"/>
    <s v="Incendis forestals"/>
    <s v="Major risc d'incendi"/>
    <s v="Transversal (comunicació i informació general o de fenòmens meteorològics)"/>
    <m/>
    <m/>
    <m/>
    <m/>
    <n v="0"/>
    <n v="12173.2"/>
    <n v="60866"/>
    <x v="1"/>
    <m/>
    <m/>
    <m/>
    <m/>
    <s v="Ajuntament (directa)"/>
    <s v="Altres"/>
    <x v="0"/>
  </r>
  <r>
    <s v="l'Estany"/>
    <n v="14"/>
    <x v="1"/>
    <x v="1"/>
    <s v="Suport a l'Associació de Defensa Forestal ADF Quercus"/>
    <s v="Support for Forestry Defence Association ADF Quercus"/>
    <s v="L'ajuntament dóna suport a l'ADF Quercus com a agents de vigilància i prevenciód'incendis i com a suport en la seva extinció. L'ADF va ser formada el 17 de novembre de 1987 pels municipis d’Avinyó, Santa Maria d’Oló, l’Estany i Sant Feliu Sasserra. Es considera molt important poder continuar aportanta la quota anual i el suport econòmic en les despeses de combustible. La quota anual és de 500 €/any i la despesa de combustible es valora en uns 1800€ anuals aproximadament (considerant una despesa de 20€/dia per a 90 dies). "/>
    <s v="Ajuntament"/>
    <n v="2015"/>
    <n v="2025"/>
    <m/>
    <m/>
    <m/>
    <s v="Associació de Defensa Forestal ADF Quercus"/>
    <s v="Incendis forestals"/>
    <s v="Major risc d'incendi"/>
    <m/>
    <m/>
    <m/>
    <m/>
    <m/>
    <n v="0"/>
    <n v="2300"/>
    <n v="23000"/>
    <x v="2"/>
    <m/>
    <m/>
    <m/>
    <m/>
    <s v="Ajuntament (indirecte)"/>
    <s v="Protecció civili i emergències"/>
    <x v="0"/>
  </r>
  <r>
    <s v="l'Estany"/>
    <n v="15"/>
    <x v="1"/>
    <x v="3"/>
    <s v="Elaborar un Pla de gestió ramadera integrada en la gestió forestal i en la prevenció d'incendis"/>
    <s v="Develop a Plan for livestock management integrated forest management and fire prevention"/>
    <s v="Es proposa redactar i desenvolupar un &quot;Pla de gestió ramadera integrada en la gestió forestal i en la prevenció d'incendis&quot; per a alguns forests del municipi. Hi ha experiències similars com la de l'Associació de Propietaris Forestals Boscos Bages-Anoia, o el del Projecte Guardabosc (LIFE Montserrat). Aquest projecte es podria desenvolupar conjuntament amb l'Associació pel desenvolupament rural de la Catalunya Central (grup GAL del projecte LEADER) i l'Associació de propietaris forestals Moianesa-Gavarresa. A nivell orientatiu del cost, un projecte redactat pel Parc del Montseny va tenir un cost proper als 100.000€ (Actuacions de millora de la biodiversitat a través de la gestió dels espais oberts culminals del Matagalls (Parc Natural del Montseny) [Diputació de Girona - Obra Social La Caixa]. En aquest es va actuar de forma intensa sobre unes 30 ha (desbrossada de matoll i tallades selectives), sobre unes 50 ha més es van projectar cremes controlades, i es va projectar la instal·lació d'abeuradors (5), un tancat mòbil de 400 ml electrificat amb panells solars i material de comunicació vari. S'ha valorat un cost de manteniment anual de 6.840€ (cost desbrossat i de gestió)"/>
    <s v="Ajuntament"/>
    <n v="2015"/>
    <n v="2025"/>
    <m/>
    <m/>
    <m/>
    <s v="ADF Propietaris forestals ia grícoles"/>
    <s v="Incendis forestals"/>
    <s v="Major risc d'incendi"/>
    <m/>
    <m/>
    <m/>
    <m/>
    <m/>
    <n v="100000"/>
    <n v="6839.5249999999996"/>
    <n v="168395.25"/>
    <x v="1"/>
    <m/>
    <m/>
    <m/>
    <m/>
    <s v="Ajuntament (indirecte)"/>
    <s v="Medi ambient i biodiversitat"/>
    <x v="0"/>
  </r>
  <r>
    <s v="l'Estany"/>
    <n v="16"/>
    <x v="0"/>
    <x v="2"/>
    <s v="Actuacions per disminuir la presència de processionària"/>
    <s v="Actions to reduce the presence of processionary (Thaumetopoea pityocampa Schiff.)"/>
    <s v="La processiònaria  (Thaumetopoea pityocampa Schiff.) és un lepidòpter que s'ha convertit en plaga en alguns boscos de la zona. Tot i que la Generalitat de Catalunya realitza actuacions pel seu control (Departament d'Agricultura, Ramadaria, Pesca i Alimentació) encara es poden veure durant l'any presència de bosses als arbres. Pel seu control es proposa l'actuació a nivell de mig-llarg termini de fomentar una gestió forestal que afavoreixi el seu control per: a) un canvi d'espècies als forests del municipi on sigui possible; b) afavorir els enemics naturals mitjançant la gestió forestal. Ambdós actuacions aniran relacionades amb l'actuació proposada de la xarxa de calor en relació a un foment de gestió forestal mitjançant ajuts (&quot;Implantació d'una xarxa de biomassa de calor i vinculació amb la implantació d'instruments d'ordenació de les finques participants&quot;: Import periòdic inclós en aquesta actuació (1408€/any per redacció d'Instruments d'Ordenació Forestal). En la present actuació es proposa realitzar una actuació de mostra sobre una superfície de bosc acordada, amb un cost únic de 6000€. Es farà difusió de l'actuació sobre els propietaris forestals del municipi i de la comarca."/>
    <s v="Ajuntament"/>
    <n v="2015"/>
    <n v="2025"/>
    <m/>
    <m/>
    <m/>
    <s v="Propietaris forestals i agrícoles"/>
    <m/>
    <s v="Vulnerabilitat de les espècies forestals a malalties i plagues"/>
    <s v="Augment de desertització o aridesa"/>
    <m/>
    <m/>
    <m/>
    <m/>
    <n v="6000"/>
    <n v="0"/>
    <n v="6000"/>
    <x v="0"/>
    <m/>
    <m/>
    <m/>
    <m/>
    <s v="Ajuntament (directa)"/>
    <s v="Agricultura i sector forestal"/>
    <x v="0"/>
  </r>
  <r>
    <s v="l'Estany"/>
    <n v="17"/>
    <x v="0"/>
    <x v="2"/>
    <s v="Instal·lar una torre de vigilància d'incendis automàtica a l'indret de l'antiga torre"/>
    <s v="Installing an automatic fire watchtower at the site of the old tower"/>
    <s v="Instal·lació d'una videocàmera de vigilància a l'antic punt Vigilància Puig Caritat (inactiu en l’actualitat), per tal de poder verificar columnes de fum. Aquest punt constaria d'una càmera amb  connexió a xarxa, de forma que tingués un accés semirestringit, on els serveis de l'ADF,  Bombers i Agents Rurals hi tinguéssin accés. Aquest sistema no gravaria imatges i hauria de ser autònom energèticament, amb un sistema de visualització i gestió (per configurar parades i engegades pel bon manteniment de les bateries). Com a referència es pot prendre la xarxa de videovigilància de l'ADF Les Gavarres."/>
    <s v="Ajuntament"/>
    <n v="2018"/>
    <n v="2020"/>
    <m/>
    <m/>
    <m/>
    <m/>
    <s v="Incendis forestals"/>
    <s v="Major risc d'incendi"/>
    <m/>
    <m/>
    <m/>
    <m/>
    <m/>
    <n v="7500"/>
    <n v="60"/>
    <n v="7620"/>
    <x v="0"/>
    <m/>
    <m/>
    <m/>
    <m/>
    <s v="Ajuntament (directa)"/>
    <s v="Agricultura i sector forestal"/>
    <x v="0"/>
  </r>
  <r>
    <s v="l'Estany"/>
    <n v="18"/>
    <x v="1"/>
    <x v="3"/>
    <s v="Recerca de finques per implantar actuacions de Custòdia del Territori (finques agrícoles, forestals i pastures)"/>
    <s v="Research farms to implement actions Land Stewardship (farms, forests and pastures)"/>
    <s v="(Acció orientada de forma general per finques agrícoles, forestals i de pastura, i de forma més concreta pot ser aplicada a les altres accions proposades: &quot;Pla de gestió ramadera integrada a la gestió forestal i en la prevenció d'incendis&quot; i a &quot;Recuperar els hàbitats de l'estany&quot;).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quot;entitat de custòdia del territori&quot; (organització sense ànim de lucre pública o privada) aplica els pactes voluntaris acordats entre les parts recollides per escrit en un contracte de durada acordada (&quot;acord de custòdia&quot;). El propietari obté suport tècnic i en alguns casos recursos econòmics o humans per gestionar la finca._x000a__x000a_Com pot actuar el municipi com a promotor de la Custòdia del Territori:_x000a__x000a_- Integrar mecanismes de custòdia del territori en el planejament urbanístic i territorial. A nivell municipal poden preveure instruments de custòdia del territori els plans especials i els plans d’ordenació urbanística municipal. En l’àmbit supramunicipal ho fa el Pla de protecció del medi natural i del paisatge del Bages. El plantejament urbanístic pot permetre entre d’altres coses:_x000a_ _x000a_- Delimitar zones d’interès natural o paisatgístic en sòl no urbanitzable_x000a_- Preveure les cessions de sòl gratuïtes i obligatòries vinculades a l’execució de plans parcials en aquells sectors de l’àmbit d’actuació del pla que tinguin més interès natural o paisatgístic. _x000a_-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_x000a__x000a_- Facilitar el contacte entre la propietat i les entitats de custòdia._x000a__x000a_- Crear un fons local per a la custòdia del territori (disposar partides pressupostàries específiques per aquesta finalitat._x000a__x000a_- El municipi com a propietari dels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_x000a_"/>
    <s v="Ajuntament i propietaris forestals i agrícoles"/>
    <n v="2016"/>
    <n v="2025"/>
    <m/>
    <m/>
    <m/>
    <m/>
    <s v="Incendis forestals"/>
    <s v="Major risc d'incendi"/>
    <s v="Vulnerabilitat de les espècies forestals a malalties i plagues"/>
    <m/>
    <m/>
    <m/>
    <m/>
    <n v="0"/>
    <n v="1200"/>
    <n v="10800"/>
    <x v="0"/>
    <m/>
    <m/>
    <m/>
    <m/>
    <s v="Ajuntament (indirecte)"/>
    <s v="Medi ambient i biodiversitat"/>
    <x v="0"/>
  </r>
  <r>
    <s v="l'Estany"/>
    <n v="19"/>
    <x v="1"/>
    <x v="3"/>
    <s v="Recuperar els hàbitats de l'estany"/>
    <s v="Rehabilitate the lake"/>
    <s v="PENDENT INFO AJUNTAMENT. Actualment hi ha un projecte impulsat per l'Ajuntament de l'Estany i l'Agència Catalana de l'Aigua, que té per objectiu recuperar l'estany. Cal considerar algunes infraestructures existents, com la zona esportiva municipal, l'escola i la línia elèctrica que travessa la zona. "/>
    <s v="Ajuntament "/>
    <n v="2018"/>
    <n v="2025"/>
    <m/>
    <m/>
    <m/>
    <m/>
    <m/>
    <s v="Transversal (comunicació i informació general o de fenòmens meteorològics)"/>
    <m/>
    <m/>
    <m/>
    <m/>
    <m/>
    <n v="100000"/>
    <n v="0"/>
    <n v="100000"/>
    <x v="1"/>
    <m/>
    <m/>
    <m/>
    <m/>
    <s v="Ajuntament (indirecte)"/>
    <s v="Medi ambient i biodiversitat"/>
    <x v="0"/>
  </r>
  <r>
    <s v="l'Estany"/>
    <n v="20"/>
    <x v="1"/>
    <x v="6"/>
    <s v="Difusió de campanyes d'estalvi d'aigua, prevenció de residus i millora de la recollida selectiva i estalvi i eficiència energètica."/>
    <s v="Environmental campaigns to promote energy saving and energy efficiency, preventing and reducing waste and saving water."/>
    <s v="L’acció consisteix a realitzar campanyes periòdiques per informar la població sobre les bones pràctiques en l’ús dels recursos (energia i aigua) i sobre la generació de residus. Es pot considerar fer una campanya que englobi totes àrees temàtiques per no disgregar la importància d’una actuació global a nivell personal._x000a__x000a_La campanya pot incloure:_x000a__x000a_- Adquisició de comptadors de consum elèctric i cessió a les famílies durant 6 mesos (adquirint 10 unitats es donaria servei un total de 20 llars en un any)._x000a_- Promoció de les bones pràctiques en la gestió de l’aigua de consum i mesures d’estalvi (repartició de “kits” amb estalviadors p.ex.) _x000a_- Promoció de la prevenció de residus i reforç de la separació de les diverses fraccions de residus municipals._x000a__x000a_La campanya es pot plantejar “porta a porta”, mitjançant sessions informatives a la població i mitjançant els òrgans de comunicació de què disposa l’ajuntament._x000a_"/>
    <s v="Ajuntament"/>
    <n v="2016"/>
    <n v="2019"/>
    <m/>
    <s v="X"/>
    <m/>
    <m/>
    <m/>
    <s v="Transversal (comunicació i informació general o de fenòmens meteorològics)"/>
    <m/>
    <m/>
    <m/>
    <m/>
    <m/>
    <n v="1450"/>
    <n v="2242"/>
    <n v="8176"/>
    <x v="0"/>
    <m/>
    <m/>
    <m/>
    <m/>
    <s v="Ajuntament (indirecte)"/>
    <s v="Altres"/>
    <x v="0"/>
  </r>
  <r>
    <s v="Llinars del Vallès"/>
    <n v="1"/>
    <x v="0"/>
    <x v="2"/>
    <s v="Gestió forestal per a la prevenció del risc d'incendi i preservació de la biodiversitat, així com aprofitament de recursos forestals locals per a producció de biomassa"/>
    <s v="Forest management for the prevention of the risk of fire and the preservation of biodiversity, as well as the use of local forest resources for the production of biomass"/>
    <s v="Atès que el 60% de la superfície de Llinars del Vallès és zona forestal, cal dur a terme la implantació d’una gestió forestal sostenible. Les actuacions s’han de centrar principalment en el sector sud del municipi, que es correspon amb el Parc del Montnegre i el Corredor. _x000a__x000a_El municipi de Llinars compta amb el seu Pla municipal de prevenció d’incendis forestals (PPI) i forma part del conveni per a la gestió i l’execució dels plans de suport als municipis en matèria de prevenció d’incendis forestals. Concretament les actuacions previstes per l’any 2017 es centren en el repàs i neteja de vores de camins, en concret del camí que surt del camí del Coll fins al camí de Can Diviu, del camí de Can Diviu fins la cruïlla de Sant Sebastià de Puigpedrós i del camí de Can Suari a Can Martí. Totes aquestes actuacions tenen un pressupost associat de 9.854 € per l’any 2017 (un 90% procedent de la Diputació de Barcelona i un 10% de l’Ajuntament)._x000a__x000a_L’Ajuntament de Llinars també compta amb el Pla d’evacuació de Sant Josep, que és una urbanització del terme municipal amb major risc d’incendi forestal. _x000a__x000a_Entre altres mesures, la gestió forestal ha de permetre: _x000a_• Redactar plans d’ordenació forestal de finques públiques_x000a_• Elaborar un catàleg de camins públics_x000a_• Realitzar el manteniment i la senyalització dels camins de la xarxa viària bàsica d’incendis per facilitar accés de maquinària contra incendis i evacuació de veïns i visitants_x000a_• Promocionar, en la mesura del possible, el manteniment del sotabosc amb les pastures_x000a_• Promocionar reforestacions_x000a__x000a_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_x000a__x000a_També es considera interessant pel municipi l’aprofitament del recurs forestal per ser utilitzat com a combustible en instal•lacions de biomassa, de fet existeix una planta de trinxat de troncs al municipi amb la qual es podria establi algun tipus de conveni de col•laboració pel seu aprofitament. En concret, aquesta empresa destina un 19% de la seva producció a producció d’energia. _x000a__x000a_També s’ha de mantenir la realització de campanyes de prevenció d’incendis forestals durant les èpoques de l’any amb més risc (del 15 de març al 15 d’octubre). A aquests efectes, cal mantenir les reunions de coordinació entre els tècnics de la gestió forestal, el tècnic de protecció civil, l’àrea de comunicació i premsa de l’Ajuntament i els responsables de l’ADF i bombers._x000a_"/>
    <s v="Serveis Municipals i Béns Naturals"/>
    <n v="2005"/>
    <n v="2030"/>
    <s v="En curs"/>
    <m/>
    <m/>
    <s v="Ajuntament de Llinars del Vallès, Diputació de Barcelona, ADF, bombers i protecció civil."/>
    <s v="Incendis forestals"/>
    <s v="Major risc d'incendi"/>
    <s v="Vulnerabilitat de les espècies forestals a malalties i plagues"/>
    <s v="Major vulnerabilitat del verd urbà"/>
    <s v="Aprofitament del recurs forestal per ser utilitzat com a combustible en instal·lacions de biomassa"/>
    <m/>
    <m/>
    <m/>
    <n v="9854"/>
    <n v="246350"/>
    <x v="1"/>
    <s v="Medi natural"/>
    <s v="Urbanisme"/>
    <m/>
    <s v="Pla municipal de prevenció d’incendis forestals (PPI) i Pla d’evacuació de Sant Josep"/>
    <s v="Ajuntament (directa)"/>
    <s v="Agricultura i sector forestal"/>
    <x v="1"/>
  </r>
  <r>
    <s v="Llinars del Vallès"/>
    <n v="2"/>
    <x v="0"/>
    <x v="5"/>
    <s v="Gestió integral del reg urbà públic"/>
    <s v="Integrated management of urban public irrigation"/>
    <s v="L'Ajuntament de Llinars del Vallès, en un projecte innovador en tecnologia de gestió intel•ligent de serveis urbans, porta a terme el desenvolupament i implantació de les millors i més eficients tècniques de telegestió aplicades als sistemes de reg de les zones verdes actuals al municipi per a la reducció del consum hídric i energètic, des de l’any 2015. Aquesta aplicació està enfocada a l'estalvi, l'eficiència i la innovació i s'espera que generi importants reduccions en el consum d'aigua i energia a nivell municipal. _x000a__x000a_Abans de la implementació del sistema de control, cada estació de reg era comandada en camp de forma automàtica sense tenir en compte les diferents variables edafoclimàtiques ni ambientals, de manera que el reg es produïa amb assiduïtat en situacions innecessàries o incompatibles (tal és el cas de reg de les zones verdes davant pluges), incorrent en una despesa doble, d'una banda malgastant un recurs natural limitat com és l'aigua i de l'altra fent un consum energètic totalment ineficaç pel funcionament dels equips de bombament de les estacions. Per aquesta raó, s'ha dotat als serveis de conservació de jardins i zones verdes del municipi de Llinars d'una plataforma que permet gestionar i parametritzar de forma intel•ligent, i en base a dades concretes, el regs dels diferents espais públics. Actualment el municipi compta amb un sistema de telegestió per totes les àrees verdes del municipi i 150 programadors autònoms._x000a_"/>
    <s v="Serveis Municipals i Béns Naturals "/>
    <n v="2015"/>
    <n v="2030"/>
    <s v="En curs"/>
    <m/>
    <m/>
    <s v="Ajuntament de Llinars del Vallès i els serveis de conservació de jardins i zones verdes del municipi "/>
    <s v="Sequeres"/>
    <s v="Augment de les sequeres (durada, freqüència i intensitat)"/>
    <s v="Augment de desertització o aridesa"/>
    <s v="Major vulnerabilitat del verd urbà"/>
    <m/>
    <m/>
    <m/>
    <n v="70000"/>
    <m/>
    <n v="70000"/>
    <x v="1"/>
    <s v="Verd urbà"/>
    <s v="Aigua"/>
    <m/>
    <s v="POUM"/>
    <s v="Ajuntament (directa)"/>
    <s v="Aigua"/>
    <x v="1"/>
  </r>
  <r>
    <s v="Llinars del Vallès"/>
    <n v="3"/>
    <x v="0"/>
    <x v="3"/>
    <s v="Elaborar un pla de verd urbà públic que prioritzi espècies autòctones i de baixes demandes hídriques"/>
    <s v="Prepare a public urban green plan that prioritizes native species and low water demands"/>
    <s v="Es proposa la elaboració d’un Pla de verd urbà que constitueixi un instrument estratègic per concretar el compromís municipal en la conservació del verd i de la biodiversitat. Alhora, promourà la relació entre la població i el patrimoni natural fent que la infraestructura ecològica sigui un recurs que ofereixi el màxim de serveis ambientals. El Pla hauria d’incloure des de criteris de jardineria fins a models de gestió (ús de fitosanitaris, selecció d’espècies, sistemes de reg, etc.) i els efectes del verd urbà sobre la població._x000a_Aquest Pla haurà de formalitzar els criteris de vegetació dels espais públics, prioritzant espècies autòctones i de baixes demandes hídriques, així com també tenir en compte aspectes d’al•lèrgens i altres elements de salut en la selecció d’espècies municipals. Actualment el municipi de Llinars té molta superfície amb gespa amb unes altes demandes hídriques, que es podrien evitar amb una selecció d’espècies més adaptades a les condicions climàtiques de Llinars. _x000a_El Pla també hauria de formalitzar els criteris de vegetació a complir en els projectes d'urbanització, tenint en compte els diferents usos i situacions (nivells d'ocupació, desenvolupament escalonat, proximitat a zones naturals, etc.)._x000a_S’ha considerat la inverssió asociada a la elaboració del Pla de verd urbà, del qual s’en derivaran mesures concretes d’actuacions a implementar al municipi. El cost anual per a la seva impelementació dependrà de les mesures proposades al Pla.  _x000a_"/>
    <s v="Serveis Municipals i Béns Naturals "/>
    <n v="2020"/>
    <n v="2025"/>
    <s v="No iniciada"/>
    <m/>
    <m/>
    <s v="Ajuntament de Llinars del Vallès"/>
    <s v="Sequeres"/>
    <s v="Major vulnerabilitat del verd urbà"/>
    <s v="Canvis en les espècies urbanes (p. Ex. Adaptació de les cotorres)"/>
    <s v="Assecatge/transformació zones humides"/>
    <m/>
    <m/>
    <m/>
    <n v="4200"/>
    <m/>
    <n v="4200"/>
    <x v="0"/>
    <s v="Verd urbà"/>
    <s v="Aigua"/>
    <s v="Urbanisme"/>
    <s v="POUM"/>
    <s v="Ajuntament (directa)"/>
    <s v="Medi ambient i biodiversitat"/>
    <x v="1"/>
  </r>
  <r>
    <s v="Llinars del Vallès"/>
    <n v="4"/>
    <x v="0"/>
    <x v="5"/>
    <s v="Mesures de prevenció de riscos associats a l'ús de la riera com a pàrking municipal"/>
    <s v="Measures to prevent risks associated with the use of the stream as a municipal parking"/>
    <s v="La resiliència pot definir-se com la capacitat d'un sistema (en aquest cas el municipi de Llinars del Vallès) per reaccionar i recuperar-se dels efectes nocius d'un perill. L’augment de la intensitat i la freqüència de les pluges torrencials pot fer que se sobrepassi la capacitat de càrrega dels claveguerams i augmenti el perill d’inundacions. Així doncs, és imprescindible dotar a la ciutat dels mecanismes adequats per a la identificació i l'avaluació anticipada d’aquest risc i millorar-ne la seva capacitat de resposta._x000a_De fet, la riera es fa servir actualment com a pàrking municipal, amb el perill que això comportaria en cas d’inundacions. Es proposa com a primera mesura fer arribar a la població el coneixement d’aquest perill. _x000a_Algunes de les actuacions necessàries per donar resposta a la necessitat d’augmentar la resiliència de la ciutat davant les inundacions són: _x000a_• Elaboració d'estudis d'inundabilitat de les lleres urbanes i establir els seus usos en funció dels resultats per evitar efectes no desitjats. _x000a_• Continuar i accelerar la implantació de la xarxa separativa de pluvials a tota la ciutat, especialment per afrontar possibles inundacions i crescudes en els rius i rieres urbanes._x000a_• Implantació de sistemes urbans de drenatge sostenible (SUD’s)._x000a_• Tractament de les primeres aigües d'escorrentia superficial (First-flush)._x000a__x000a_Amb aquesta mesura es proposa per tant donar a conèixer a la població els riscos que comporta fer servir la riera com a pàrking municipal, amb la instal•lació de cartells informatius a la mateixa riera. Per una altre banda també es proposa reforçar la campanya amb missatges informatius els dies de major risc, fent servir els mitjans municipals a l’abast de l’Ajuntament, (xarxes socials de que disposi el municipi, avisos a la pàgina web, sistemes d’avisos en panells d’informació dinàmica o del transport públic, etc.) així com involucrar a la policia municipal en cas necessari per tal d’informar a la població. _x000a__x000a_S’ha considerat una inverssió de 750 € associada a la producció i instal•lació del cartell informatiu d’alumini, amb instal•lació inclosa. _x000a_"/>
    <s v="Serveis Municipals i Béns Naturals "/>
    <n v="2020"/>
    <n v="2025"/>
    <s v="No iniciada"/>
    <m/>
    <m/>
    <s v="Ajuntament de Llinars del Vallès, ACA i habitants del municipi"/>
    <s v="Inundacions"/>
    <s v="Augment del risc d'inundacions"/>
    <s v="Augment del risc de riuades"/>
    <s v="Major intensitat de les tempestes"/>
    <s v="Reducció de l'efecte illa de calor"/>
    <m/>
    <m/>
    <m/>
    <m/>
    <s v="NQ"/>
    <x v="2"/>
    <s v="Aigua"/>
    <s v="Urbanisme"/>
    <m/>
    <s v="POUM"/>
    <s v="Ajuntament (directa)"/>
    <s v="Aigua"/>
    <x v="1"/>
  </r>
  <r>
    <s v="Llinars del Vallès"/>
    <n v="5"/>
    <x v="0"/>
    <x v="5"/>
    <s v="Potenciar en els usos que ho permetin, recursos d'aigua no potable: aigües pluvials, freàtiques o regenerades"/>
    <s v="To promote in the uses that allow it, non-potable water resources: rainwater, phreatic or regenerated water"/>
    <s v="Els recursos hídrics alternatius corresponen als aprofitaments de l’aigua procedent dels sistemes de captació i emmagatzematge d’aigües pluvials, l’aigua de drenatge procedent de pous de captació d’aigües subterrànies i l’aigua regenerada procedent de les estacions depuradores d’aigües residuals municipals._x000a_L’aprofitament d’aquests recursos hídrics té els següents avantatges: és neta en comparació amb altres fonts d’aigua dolça disponibles, és un recurs gratuït i independent de les companyies subministradores i per captar-la, emmagatzemar-la i distribuir-la es necessita una infraestructura relativament senzilla._x000a_D’altra banda, l’ús i la qualitat dels recursos hídrics alternatius han d’acomplir les prescripcions establertes per la normativa vigent relativa a reutilizació._x000a_Aquests recursos no es poden destinar a l’ús de boca, però si que es poden destinar a altres usos que permetin reduir consums i costos econòmics derivats de la gestió del sistema de sanejament. Els principals serveis i aplicacions que poden cobrir aquests recursos són:_x000a_• Demanda privada: cisternes d’inodors, rentat de terres i rentadores, rentat de vehicles i  reg de jardins._x000a_• Demanda municipal: reg d’espais verds, reg de zones esportives, reg d’horts públics, recuperació de zones humides, neteja viària i de clavegueram i rentat de terres _x000a_• Demanda industrial: neteja de superfícies i vehicles industrials, dipòsit d’emmagatzematge d’aigua contra incendis i reg._x000a_Aquesta mesura no comportaria cap despesa addicional, ja que es tractaria de substituir l’aigua potable pels recursos hídric alternatius de que dispongui l’Ajuntament de Llinars per aquells usos que ho permetin. Com a primer pas s’ha considerat el cost associat a la elaboració d’un estudi que permeti identificar la disponibilitat de recursos hídrics alternatius al municipi així com els seus usos potencials i necesitats que es puguin derivar de la utilització d’aquests recursos. _x000a_"/>
    <s v="Serveis Municipals i Béns Naturals "/>
    <n v="2025"/>
    <n v="2030"/>
    <s v="No iniciada"/>
    <s v="X"/>
    <m/>
    <s v="Ajuntament de Llinars del Vallès i àmbit privat"/>
    <s v="Sequeres"/>
    <s v="Augment de les sequeres (durada, freqüència i intensitat)"/>
    <s v="Augment de desertització o aridesa"/>
    <s v="Assecatge/transformació zones humides"/>
    <s v="Estalvi energètic associat a l’estalvi en el consum d’aigua"/>
    <m/>
    <m/>
    <n v="5000"/>
    <m/>
    <n v="5000"/>
    <x v="0"/>
    <s v="Aigua"/>
    <s v="Verd urbà"/>
    <m/>
    <m/>
    <s v="Ajuntament (directa)"/>
    <s v="Aigua"/>
    <x v="1"/>
  </r>
  <r>
    <s v="Llinars del Vallès"/>
    <n v="6"/>
    <x v="0"/>
    <x v="5"/>
    <s v="Neteja i manteniment de dispositius per evitar desbordaments i inundacions"/>
    <s v="Cleaning and maintenance of devices to avoid overflows and floods"/>
    <s v="Llinars del Vallès es troba a la vall del riu Mogent i la llera de la seva riera passa pel centre del terme municipal, que queda inundada en diferents períodes de retorn, quedant afectat tot el nucli de la població i tots els elements de la xarxa hidrogràfica.  _x000a_Per tal d’evitar desbordaments en cas de pluges molt intenses, el curs del riu compta amb un seguit de dispositius i elements naturals (aiguamolls, canyissars, zones de nidificació...) que garanteixen la conservació de les diferents espècies de vegetació i fauna que hi habiten. _x000a_Aquests elements i, per tant, la vegetació i fauna, es poden veure afectats en cas de pluges molt intenses que poden provocar desbordaments i inundacions. _x000a_Per evitar‐ho es proposa seguir un programa anual de seguiment, neteja i manteniment dels dispositius existents per evitar desbordaments del riu i les rieres: elements reductors de la velocitat de l'aigua i elements dissipadors de l'energia que porta el corrent d'aigua. _x000a_Aquest seguiment, neteja i manteniment s’ha de realitzar en les canalitzacions de rieres que actualment formen part de l’entramat urbà i desguassen a la llera del riu Mogent._x000a_S’ha considerat una inversió de 2.500 € anuals per fer tasques de neteja i manteniment. _x000a_"/>
    <s v="Serveis Municipals i Béns Naturals"/>
    <n v="2020"/>
    <n v="2030"/>
    <s v="No iniciada"/>
    <m/>
    <m/>
    <s v="Ajuntament de Llinars del Vallès, Diputació de Barcelona i ACA"/>
    <s v="Inundacions"/>
    <s v="Augment del risc d'inundacions"/>
    <s v="Augment del risc de riuades"/>
    <s v="Major intensitat de les tempestes"/>
    <m/>
    <m/>
    <m/>
    <m/>
    <n v="2500"/>
    <n v="25000"/>
    <x v="2"/>
    <s v="Aigua"/>
    <m/>
    <m/>
    <s v="INUNCAT"/>
    <s v="Ajuntament (directa)"/>
    <s v="Aigua"/>
    <x v="1"/>
  </r>
  <r>
    <s v="Llinars del Vallès"/>
    <n v="7"/>
    <x v="0"/>
    <x v="2"/>
    <s v="Neteja i manteniment de franges de seguretat en zones properes a zones habitades i equipaments sensibles"/>
    <s v="Cleaning and maintenance of safety bands in areas close to inhabited areas and sensitive equipment"/>
    <s v="Programa anual de neteja i manteniment de les franges perimetrals de seguretat a les zones habitades properes a zones amb risc d'incendi i a les zones amb equipaments sensibles als incendis._x000a_En aquest sentit, es proposen les següents accions: _x000a_• Realitzar de manera anual el manteniment de les franges de protecció entorn a les urbanitzacions en contacte amb zones forestals. _x000a_• Manteniment de camins i senyalització dels camins (per facilitar accés de maquinària contra incendis i evacuació de visitants, més fàcil si està tot ben senyalitzat)_x000a_• Comprovar les actuacions de neteja i a l’entorn de les línies elèctriques i en cas que s’observin zones amb necessitat de manteniment, comunicar-ho a la companyia elèctrica _x000a_• Disposa de recursos humans propis de l’Ajuntament per tal de poder fer les tasques de prevenció d’incendi. _x000a_• Establir reunions de coordinació entre els responsables de gestió forestal, ADF, protecció civil i àrees de comunicació de l’Ajuntament en les èpoques de l’any amb més risc d’incendi. _x000a__x000a_No s’ha considerat cap inversió addicional associada a aquesta mesura, ja que part del pressupost assignat a la mesura 1, anirà destinat a fer neteja i manteniment d’aquestes franges de seguretat._x000a_"/>
    <s v="Serveis Municipals i Béns Naturals"/>
    <n v="2018"/>
    <n v="2030"/>
    <s v="No iniciada"/>
    <m/>
    <m/>
    <s v="Ajuntament de Llinars del Vallès, Diputació de Barcelona i ADF "/>
    <s v="Incendis forestals"/>
    <s v="Major risc d'incendi"/>
    <s v="Efectes en infraestructures"/>
    <m/>
    <m/>
    <m/>
    <m/>
    <m/>
    <m/>
    <s v="NQ"/>
    <x v="2"/>
    <s v="Medi natural"/>
    <s v="Urbanisme"/>
    <m/>
    <s v="Pla municipal de prevenció d’incendis forestals (PPI) i PAM INFOCAT"/>
    <s v="Ajuntament (directa)"/>
    <s v="Agricultura i sector forestal"/>
    <x v="1"/>
  </r>
  <r>
    <s v="Llinars del Vallès"/>
    <n v="8"/>
    <x v="0"/>
    <x v="9"/>
    <s v="Actuacions de prevenció i sensibilització a la població davant de l'increment de les al·lèrgies"/>
    <s v="Actions of prevention and awareness to the population ahead of the increase in allergies"/>
    <s v="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_x000a_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_x000a_Amb aquesta actuació es proposa l’elaboració de butlletins i cartells informatius sobre com prevenir la proliferació de les al•lèrgies, així com també avisar a la població fent servir canals com els que es detallen a continuació:_x000a_- Xarxes docials de que disposi el municipi_x000a_- Avisos a la pàgina web municipal_x000a_- Sistemes d’avisos en equipaments municipals_x000a_- Sistemes d’avisos en panells d’informació dinàmica del municipi o del transport públic_x000a_"/>
    <s v="Serveis Municipals i Béns Naturals "/>
    <n v="2018"/>
    <n v="2030"/>
    <s v="No iniciada"/>
    <m/>
    <m/>
    <s v="Ajuntament de Llinars del Vallès i ciutadania en general"/>
    <m/>
    <s v="Augment de les al·lèrgies"/>
    <s v="Canvis en els patrons de pol·linització "/>
    <m/>
    <m/>
    <m/>
    <m/>
    <n v="5000"/>
    <m/>
    <n v="5000"/>
    <x v="0"/>
    <s v="Qualitat de l'aire"/>
    <s v="Educació"/>
    <m/>
    <m/>
    <s v="Ajuntament (directa)"/>
    <s v="Salut"/>
    <x v="1"/>
  </r>
  <r>
    <s v="Llinars del Vallès"/>
    <n v="9"/>
    <x v="0"/>
    <x v="5"/>
    <s v="Estudi per a la localització i quantificació de les pèrdues de la xarxa de subministrament d'aigua potable"/>
    <s v="Study for the localization and quantification of loss of water supply network"/>
    <s v="El subministrament d’aigua potable és un dels serveis bàsics responsabilitat dels ajuntaments i que ha de garantir el compliment de totes les normatives que li són d’afectació. A part de dur a terme un seguiment sobre la qualitat de l’aigua, és molt important també realitzar una correcta avaluació de les instal•lacions i de la xarxa en la seva totalitat, ja que les pèrdues poden comportar grans costos econòmics i volums d’aigua desaprofitats. _x000a_Amb aquesta actuació es proposa elaborar un estudi que inclogui el següent:_x000a_- Quantificació del tipus de subministrament, si es fa amb comptadors o per aforament._x000a_- Origen del subministrament amb la quantificació de les captacions o extraccions en el sistema natural._x000a_- Llistat de les companyies de subministrament, longitud de la canalització de subministrament amb el seu estat i antiguitat._x000a_- Avaluació de les pèrdues d'aigua en la xarxa, avaluació de l'aigua subministrada i la comptabilitzada._x000a_- Estat i antiguitat de la xarxa de distribució._x000a_També existeixen sistemes de telegestió i telemesura de l’estat de la xarxa de distribució de l’aigua, que permeten detectar fugues de manera ràpida i precisa. _x000a_"/>
    <s v="Serveis Municipals i Béns Naturals "/>
    <n v="2020"/>
    <n v="2030"/>
    <s v="No iniciada"/>
    <s v="X"/>
    <m/>
    <s v="Ajuntament de Llinars del Vallès i empresa encarregada de la distribució d'aigua potable"/>
    <s v="Sequeres"/>
    <s v="Augment de les sequeres (durada, freqüència i intensitat)"/>
    <s v="Assecatge/transformació zones humides"/>
    <m/>
    <m/>
    <m/>
    <m/>
    <n v="10500"/>
    <m/>
    <n v="10500"/>
    <x v="0"/>
    <s v="Aigua"/>
    <s v="Urbanisme"/>
    <m/>
    <m/>
    <s v="Ajuntament (directa)"/>
    <s v="Aigua"/>
    <x v="1"/>
  </r>
  <r>
    <s v="Malgrat de Mar"/>
    <n v="1"/>
    <x v="0"/>
    <x v="3"/>
    <s v="Protecció i difusió dels valors culturals, naturals i científics de les Mines de Can Palomeres"/>
    <s v="Protection and spread cultural, natural and scientific of the &quot;Mines de Can Palomeres&quot;"/>
    <m/>
    <s v="Territori i Sostenibilitat"/>
    <n v="2016"/>
    <n v="2025"/>
    <s v="En curs"/>
    <m/>
    <s v="X"/>
    <s v="Ajuntament_x000a_Diputació de Barcelona"/>
    <s v="Pujada del nivell del mar"/>
    <s v="Pèrdua atractiu turístic "/>
    <s v="Canvis en el patró de demanda turística"/>
    <m/>
    <s v="Preservació de la biodiversitat i protecció d'espècies vulnerables (quiròpters)._x000a_Protecció del patrimoni cultural del municipi."/>
    <s v="L'Espai de Can Palomeres com un motor d'activitats i pol d'atracció de visitants que ajudin a crear oferta turística complementària al turisme de platja. Creació d'un aula ambiental que actui com a punt de divulgació dels atractius naturals i paisatgístics del municipi."/>
    <m/>
    <n v="1463000"/>
    <m/>
    <n v="1463000"/>
    <x v="1"/>
    <s v="Urbanisme"/>
    <s v="Medi natural"/>
    <m/>
    <s v="Pla d'Ordenació Urbanística municipal - POUM_x000a_Pla d'Espais d'Interès Natural - PEIN"/>
    <s v="Ajuntament (directa)"/>
    <s v="Medi ambient i biodiversitat"/>
    <x v="1"/>
  </r>
  <r>
    <s v="Malgrat de Mar"/>
    <n v="2"/>
    <x v="0"/>
    <x v="8"/>
    <s v="Desenvolupament d’aplicatius mòbils de descoberta dels valors naturals de l’entorn del Delta de la Tordera"/>
    <s v="Develope mobile applicacions to know the natural values of Delta de la Tordera "/>
    <m/>
    <s v="Territori i Sostenibilitat_x000a_Turisme"/>
    <n v="2019"/>
    <n v="2021"/>
    <s v="No iniciada"/>
    <m/>
    <m/>
    <m/>
    <s v="Pujada del nivell del mar"/>
    <s v="Pèrdua atractiu turístic "/>
    <s v="Canvis en el patró de demanda turística"/>
    <m/>
    <s v="Major sensibilització sobre els valors del medi natural"/>
    <m/>
    <m/>
    <n v="5000"/>
    <m/>
    <n v="5000"/>
    <x v="0"/>
    <m/>
    <m/>
    <m/>
    <m/>
    <s v="Ajuntament (directa)"/>
    <s v="Turisme"/>
    <x v="1"/>
  </r>
  <r>
    <s v="Malgrat de Mar"/>
    <n v="3"/>
    <x v="1"/>
    <x v="0"/>
    <s v="Senyalització de la Ruta de la Tordera"/>
    <s v="Signposting the &quot;Ruta de la Tordera&quot;"/>
    <m/>
    <s v="Turisme_x000a_Territori i Sostenibilitat"/>
    <n v="2016"/>
    <n v="2017"/>
    <s v="En curs"/>
    <m/>
    <m/>
    <m/>
    <s v="Pujada del nivell del mar"/>
    <s v="Pèrdua atractiu turístic "/>
    <s v="Canvis en el patró de demanda turística"/>
    <m/>
    <s v="Nous elements per a la mobilitat a peu i en bicicleta"/>
    <m/>
    <m/>
    <m/>
    <m/>
    <s v="NQ"/>
    <x v="0"/>
    <m/>
    <m/>
    <m/>
    <m/>
    <s v="Ajuntament (indirecte)"/>
    <s v="Planificació urbanística"/>
    <x v="1"/>
  </r>
  <r>
    <s v="Malgrat de Mar"/>
    <n v="4"/>
    <x v="0"/>
    <x v="8"/>
    <s v="Aplicació dels ingressos de la taxa turística a accions per desestacionalitzar el turisme"/>
    <s v="Application of tourist rate to actions to break the tourism seasonality"/>
    <m/>
    <s v="Serveis Econòmics"/>
    <n v="2018"/>
    <n v="2021"/>
    <s v="No iniciada"/>
    <m/>
    <m/>
    <m/>
    <s v="Pujada del nivell del mar"/>
    <s v="Pèrdua atractiu turístic "/>
    <s v="Canvis en el patró de demanda turística"/>
    <m/>
    <m/>
    <m/>
    <m/>
    <n v="0"/>
    <m/>
    <n v="0"/>
    <x v="0"/>
    <m/>
    <m/>
    <m/>
    <m/>
    <s v="Ajuntament (directa)"/>
    <s v="Turisme"/>
    <x v="1"/>
  </r>
  <r>
    <s v="Malgrat de Mar"/>
    <n v="5"/>
    <x v="0"/>
    <x v="5"/>
    <s v="Renovació de la xarxa eliminant les canonades de fibrociment i PVC per PE. "/>
    <s v="Renew the water network, removing lead and PVC "/>
    <m/>
    <s v="Territori i Sostenibilitat"/>
    <n v="2017"/>
    <n v="2030"/>
    <s v="En curs"/>
    <s v="X"/>
    <m/>
    <s v="Companyia distribució d'aigua potable"/>
    <s v="Sequeres"/>
    <s v="Augment de les sequeres (durada, freqüència i intensitat)"/>
    <s v="Major intrusió salina en aqüífers costaners"/>
    <m/>
    <s v="Estalvi energètic associat al subministrament d'aigua potable._x000a_Millora de la qualitat de l'aigua de xarxa"/>
    <m/>
    <m/>
    <n v="3919838"/>
    <m/>
    <n v="3919838"/>
    <x v="1"/>
    <s v="Aigua"/>
    <m/>
    <m/>
    <s v="Pla Director d'Abastament"/>
    <s v="Ajuntament (directa)"/>
    <s v="Aigua"/>
    <x v="1"/>
  </r>
  <r>
    <s v="Malgrat de Mar"/>
    <n v="6"/>
    <x v="0"/>
    <x v="5"/>
    <s v="Eliminació dels aforaments i la seva escomesa de plom substituint-los per comptadors homologats"/>
    <s v="Replace existing assessments and lead onslaught by approved counters"/>
    <m/>
    <s v="Territori i Sostenibilitat"/>
    <n v="2017"/>
    <n v="2030"/>
    <s v="En curs"/>
    <s v="X"/>
    <m/>
    <s v="Companyia distribució d'aigua potable"/>
    <s v="Sequeres"/>
    <s v="Augment de les sequeres (durada, freqüència i intensitat)"/>
    <s v="Major intrusió salina en aqüífers costaners"/>
    <m/>
    <s v="Estalvi energètic associat al sumbinistrament d'aigua potable._x000a_Millora de la qualitat de l'aigua de xarxa"/>
    <m/>
    <m/>
    <n v="3271525"/>
    <m/>
    <n v="3271525"/>
    <x v="1"/>
    <s v="Aigua"/>
    <m/>
    <m/>
    <s v="Pla Director d'Abastament"/>
    <s v="Ajuntament (directa)"/>
    <s v="Aigua"/>
    <x v="1"/>
  </r>
  <r>
    <s v="Malgrat de Mar"/>
    <n v="7"/>
    <x v="0"/>
    <x v="5"/>
    <s v="Construcció d’un nou dipòsit per incrementar la capacitat de reserva del municipi "/>
    <s v="Build a new water tank to improve the local water capacity"/>
    <m/>
    <s v="Territori i Sostenibilitat"/>
    <n v="2020"/>
    <n v="2022"/>
    <s v="No iniciada"/>
    <m/>
    <m/>
    <s v="Companyia distribució d'aigua potable"/>
    <s v="Sequeres"/>
    <s v="Augment de les sequeres (durada, freqüència i intensitat)"/>
    <m/>
    <m/>
    <m/>
    <m/>
    <m/>
    <n v="960000"/>
    <m/>
    <n v="960000"/>
    <x v="2"/>
    <s v="Aigua"/>
    <m/>
    <m/>
    <s v="Pla Director d'Abastament"/>
    <s v="Ajuntament (directa)"/>
    <s v="Aigua"/>
    <x v="1"/>
  </r>
  <r>
    <s v="Malgrat de Mar"/>
    <n v="8"/>
    <x v="0"/>
    <x v="5"/>
    <s v="Ordenança d'estalvi d'aigua i anàlisi tarifària d’acord amb els criteris d’ús racional de l’aigua. "/>
    <s v="Ordinance for water saving and tariff analysis in accordance with the  rational use of water criteria."/>
    <m/>
    <s v="Territori i Sostenibilitat"/>
    <n v="2018"/>
    <n v="2020"/>
    <s v="No iniciada"/>
    <s v="X"/>
    <m/>
    <s v="Companyia distribució d'aigua potable"/>
    <s v="Sequeres"/>
    <s v="Augment de les sequeres (durada, freqüència i intensitat)"/>
    <s v="Major intrusió salina en aqüífers costaners"/>
    <m/>
    <s v="Estalvi energètic associat al sumbinistrament d'aigua potable."/>
    <m/>
    <m/>
    <n v="1500"/>
    <m/>
    <n v="1500"/>
    <x v="0"/>
    <s v="Aigua"/>
    <m/>
    <m/>
    <s v="Pla Director d'Abastament"/>
    <s v="Ajuntament (directa)"/>
    <s v="Aigua"/>
    <x v="1"/>
  </r>
  <r>
    <s v="Malgrat de Mar"/>
    <n v="9"/>
    <x v="0"/>
    <x v="0"/>
    <s v="Sistema d'espais naturals lliures i zones verdes per potenciar el seu paper enfront al canvi climàtic"/>
    <s v="System of free natural spaces and landscaped areas of the municipality in order to enhance its role towards climate change"/>
    <m/>
    <s v="Territori i Sostenibilitat_x000a_Espais verds"/>
    <n v="2018"/>
    <n v="2019"/>
    <s v="No iniciada"/>
    <s v="X"/>
    <s v="X"/>
    <s v="Àrees municipals de planificació urbana, espais verds i medi ambient._x000a_Turisme."/>
    <s v="Sequeres"/>
    <s v="Augment de les sequeres (durada, freqüència i intensitat)"/>
    <s v="Major vulnerabilitat del verd urbà"/>
    <s v="Augment de les al·lèrgies"/>
    <s v="Disminució del consum d'aigua per manteniment zones verdes._x000a_Major capacitat d'infiltració i recàrrega d'aqüífers."/>
    <s v="Difondre l'estratègia de gestió dels espais verds de Malgrat com a model d'adaptació davant riscos com ara sequera, pèrdua de confort climàtic urbà, extensió de determinades plagues, etc._x000a_Sensibiltizar la ciutadania i les activitats econòmiques (hotesl, càmpings...) per aplicar els mateixos criteris als jardins privats."/>
    <s v="To spread the strategy of management of the green spaces of Malgrat as a model for the adaptation in front of risks like drought, urban climate comfort, pests, etc._x000a_Awareness of citizenship and economic activities (hotels, campings...) to apply the same criteria in private gardens."/>
    <n v="1500"/>
    <m/>
    <n v="1500"/>
    <x v="0"/>
    <s v="Verd urbà"/>
    <s v="Urbanisme"/>
    <m/>
    <s v="Pla Director del Verd Urba._x000a_POUM"/>
    <s v="Ajuntament (directa)"/>
    <s v="Planificació urbanística"/>
    <x v="1"/>
  </r>
  <r>
    <s v="Malgrat de Mar"/>
    <n v="10"/>
    <x v="1"/>
    <x v="5"/>
    <s v="Consens amb els sectors econòmics locals sobre mesures d’estalvi d’aigua"/>
    <s v="Agreement with municipal business sectors about saving water measures"/>
    <m/>
    <s v="Territori i Sostenibilitat"/>
    <n v="2019"/>
    <n v="2021"/>
    <s v="No iniciada"/>
    <s v="X"/>
    <m/>
    <s v="Activiitats econòmiques, principalment sectors industrial i turístic"/>
    <s v="Sequeres"/>
    <s v="Augment de les sequeres (durada, freqüència i intensitat)"/>
    <s v="Major intrusió salina en aqüífers costaners"/>
    <m/>
    <s v="Estalvi energètic associat al sumbinistrament d'aigua potable._x000a_Reducció de costos de consum d'aigua a les activitats econòmiques."/>
    <s v="Activitats econòmiques sensibilitzades per a un ús responsable de l'aigua._x000a_Disminució del consum d'aigua de xarxa en el sector industrial i serveis."/>
    <m/>
    <m/>
    <m/>
    <n v="0"/>
    <x v="0"/>
    <m/>
    <m/>
    <m/>
    <m/>
    <s v="Ajuntament (indirecte)"/>
    <s v="Aigua"/>
    <x v="1"/>
  </r>
  <r>
    <s v="Malgrat de Mar"/>
    <n v="11"/>
    <x v="0"/>
    <x v="2"/>
    <s v="Promoció de l’agricultura ecològica i dels productes de proximitat"/>
    <s v="Promote ecological agriculture and local products"/>
    <m/>
    <s v="Territori i Sostenibilitat"/>
    <n v="2018"/>
    <n v="2025"/>
    <s v="En curs"/>
    <m/>
    <s v="X"/>
    <s v="Cooperativa Agrícola Progrés-Garbí"/>
    <s v="Sequeres"/>
    <s v="Augment de les sequeres (durada, freqüència i intensitat)"/>
    <s v="Canvis en les zones cultivables"/>
    <s v="Vulnerabilitat dels cultius a malalties i plagues"/>
    <s v="Desenvolupament econòmic local"/>
    <s v="Agricultura menys intensa en consum d'aigua i productes contaminants del sòl i les aigües subterrànies i amb major valor afegit."/>
    <s v="Less intensive agriculture in water consumption and contaminating soil and groundwater products and with greater added value."/>
    <m/>
    <n v="3000"/>
    <n v="21000"/>
    <x v="0"/>
    <m/>
    <m/>
    <m/>
    <m/>
    <s v="Ajuntament (directa)"/>
    <s v="Agricultura i sector forestal"/>
    <x v="1"/>
  </r>
  <r>
    <s v="Malgrat de Mar"/>
    <n v="12"/>
    <x v="3"/>
    <x v="2"/>
    <s v="Transferència de coneixements sobre el reg amb aigua regenerada i modernització de les tècniques de reg"/>
    <s v="Transfer of irrigation of regenerated water knowledge and Improvements in irrigation techniques"/>
    <m/>
    <s v="Territori i Sostenibilitat"/>
    <n v="2019"/>
    <n v="2021"/>
    <s v="No iniciada"/>
    <m/>
    <m/>
    <s v="ACA_x000a_IRTA_x000a_DAR_x000a_Comunitats de regants"/>
    <s v="Sequeres"/>
    <s v="Augment de les sequeres (durada, freqüència i intensitat)"/>
    <s v="Major intrusió salina en aqüífers costaners"/>
    <s v="Major durada de l'estiatge de rius i rieres"/>
    <s v="Increment fortalesa dels ecosistemes fluvials_x000a_"/>
    <m/>
    <m/>
    <m/>
    <m/>
    <s v="NQ"/>
    <x v="1"/>
    <m/>
    <m/>
    <m/>
    <m/>
    <s v="Altres (sector privat o varis)"/>
    <s v="Agricultura i sector forestal"/>
    <x v="1"/>
  </r>
  <r>
    <s v="Malgrat de Mar"/>
    <n v="13"/>
    <x v="1"/>
    <x v="2"/>
    <s v="Promoció dels acords de custòdia per millorar la gestió dels boscos"/>
    <s v="Promotion of custody agreements to improve the forests management "/>
    <m/>
    <s v="Territori i Sostenibilitat"/>
    <n v="2017"/>
    <n v="2020"/>
    <s v="En curs"/>
    <m/>
    <m/>
    <s v="Propietaris forestals_x000a_Entitats de custòdia del territori"/>
    <s v="Sequeres"/>
    <s v="Augment de les sequeres (durada, freqüència i intensitat)"/>
    <s v="Vulnerabilitat de les espècies forestals a malalties i plagues"/>
    <s v="Major risc d'incendi"/>
    <s v="Major producció forestal_x000a_Millora de la biodiversitat_x000a_"/>
    <m/>
    <m/>
    <m/>
    <m/>
    <n v="0"/>
    <x v="0"/>
    <m/>
    <m/>
    <m/>
    <m/>
    <s v="Ajuntament (indirecte)"/>
    <s v="Agricultura i sector forestal"/>
    <x v="1"/>
  </r>
  <r>
    <s v="Malgrat de Mar"/>
    <n v="14"/>
    <x v="0"/>
    <x v="1"/>
    <s v="Definició explícita de les atribucions en matèria de protecció civil en l’organigrama tècnic municipal"/>
    <s v="Define the organitzation chart of civil protection clearly, the assignments included "/>
    <m/>
    <s v="Policia"/>
    <n v="2019"/>
    <n v="2020"/>
    <s v="No iniciada"/>
    <m/>
    <m/>
    <m/>
    <s v="Inundacions"/>
    <s v="Augment del risc d'inundacions"/>
    <s v="Major intensitat de les tempestes"/>
    <s v="Major risc d'incendi"/>
    <m/>
    <m/>
    <m/>
    <n v="0"/>
    <m/>
    <n v="0"/>
    <x v="0"/>
    <m/>
    <m/>
    <m/>
    <m/>
    <s v="Ajuntament (directa)"/>
    <s v="Protecció civili i emergències"/>
    <x v="1"/>
  </r>
  <r>
    <s v="Malgrat de Mar"/>
    <n v="15"/>
    <x v="0"/>
    <x v="1"/>
    <s v="Redacció del DUPROCIM "/>
    <s v="Write the Municipal emergency plan "/>
    <m/>
    <s v="Territori i Sostenibilitat_x000a_Policia"/>
    <n v="2019"/>
    <n v="2020"/>
    <s v="No iniciada"/>
    <m/>
    <m/>
    <m/>
    <s v="Inundacions"/>
    <s v="Augment del risc d'inundacions"/>
    <s v="Major intensitat de les tempestes"/>
    <s v="Major risc d'incendi"/>
    <m/>
    <m/>
    <m/>
    <n v="4000"/>
    <m/>
    <n v="4000"/>
    <x v="0"/>
    <m/>
    <m/>
    <m/>
    <m/>
    <s v="Ajuntament (directa)"/>
    <s v="Protecció civili i emergències"/>
    <x v="1"/>
  </r>
  <r>
    <s v="Malgrat de Mar"/>
    <n v="16"/>
    <x v="3"/>
    <x v="1"/>
    <s v="Incorporació de criteris preventius en les activitats situades en zona inundable. "/>
    <s v="Addition of preventive criteria in areas located to flood plains"/>
    <m/>
    <s v="Territori i Sostenibilitat_x000a_Policia"/>
    <n v="2019"/>
    <n v="2020"/>
    <s v="No iniciada"/>
    <m/>
    <m/>
    <m/>
    <s v="Inundacions"/>
    <s v="Augment del risc d'inundacions"/>
    <s v="Desparició de platges i dunes"/>
    <s v="Major intensitat de les tempestes"/>
    <m/>
    <m/>
    <s v="-"/>
    <m/>
    <m/>
    <n v="0"/>
    <x v="0"/>
    <m/>
    <m/>
    <m/>
    <m/>
    <s v="Altres (sector privat o varis)"/>
    <s v="Protecció civili i emergències"/>
    <x v="1"/>
  </r>
  <r>
    <s v="Malgrat de Mar"/>
    <n v="17"/>
    <x v="0"/>
    <x v="0"/>
    <s v="Revisió dels usos en les zones inundables urbanes"/>
    <s v="Review the urban flood plains usages "/>
    <m/>
    <s v="Territori i Sostenibilitat"/>
    <n v="2017"/>
    <n v="2018"/>
    <s v="En curs"/>
    <m/>
    <m/>
    <m/>
    <s v="Inundacions"/>
    <s v="Augment del risc d'inundacions"/>
    <m/>
    <m/>
    <m/>
    <m/>
    <m/>
    <n v="0"/>
    <m/>
    <n v="0"/>
    <x v="0"/>
    <m/>
    <m/>
    <m/>
    <m/>
    <s v="Ajuntament (directa)"/>
    <s v="Planificació urbanística"/>
    <x v="1"/>
  </r>
  <r>
    <s v="Malgrat de Mar"/>
    <n v="18"/>
    <x v="0"/>
    <x v="9"/>
    <s v="Protocol d'avís a la població en situació d'onades de calor"/>
    <s v="Warning protocol in a situation of extreme temperature"/>
    <m/>
    <s v="Territori i Sostenibilitat_x000a_Serveis a les persones"/>
    <n v="2018"/>
    <n v="2019"/>
    <s v="No iniciada"/>
    <m/>
    <m/>
    <m/>
    <s v="Calor extrema"/>
    <s v="Augment de la mortalitat/morbilitat associada a la calor"/>
    <m/>
    <m/>
    <m/>
    <m/>
    <m/>
    <n v="0"/>
    <m/>
    <n v="0"/>
    <x v="0"/>
    <m/>
    <m/>
    <m/>
    <m/>
    <s v="Ajuntament (directa)"/>
    <s v="Salut"/>
    <x v="1"/>
  </r>
  <r>
    <s v="Malgrat de Mar"/>
    <n v="19"/>
    <x v="0"/>
    <x v="6"/>
    <s v="Campanyes per donar a conèixer el canvi climàtic i els seus impactes"/>
    <s v="Campaings about the climate change and its impacts"/>
    <m/>
    <s v="Territori i Sostenibilitat"/>
    <n v="2018"/>
    <n v="2030"/>
    <s v="No iniciada"/>
    <m/>
    <m/>
    <m/>
    <s v="Sequeres"/>
    <s v="Transversal (comunicació i informació general o de fenòmens meteorològics)"/>
    <m/>
    <m/>
    <m/>
    <m/>
    <m/>
    <m/>
    <n v="1500"/>
    <n v="18000"/>
    <x v="0"/>
    <m/>
    <m/>
    <m/>
    <m/>
    <s v="Ajuntament (directa)"/>
    <s v="Altres"/>
    <x v="1"/>
  </r>
  <r>
    <s v="Malgrat de Mar"/>
    <n v="20"/>
    <x v="0"/>
    <x v="6"/>
    <s v="Difusió de bones pràctiques en jardineria aprofitant la gestió municipal de les zones verdes"/>
    <s v="Diffusion of good practices in gardening taking advantage of the municipal management of the green areas"/>
    <m/>
    <s v="Territori i Sostenibilitat"/>
    <n v="2017"/>
    <n v="2025"/>
    <s v="En curs"/>
    <m/>
    <m/>
    <m/>
    <s v="Sequeres"/>
    <s v="Augment de les sequeres (durada, freqüència i intensitat)"/>
    <m/>
    <m/>
    <m/>
    <m/>
    <m/>
    <m/>
    <n v="500"/>
    <n v="4000"/>
    <x v="0"/>
    <m/>
    <m/>
    <m/>
    <m/>
    <s v="Ajuntament (directa)"/>
    <s v="Altres"/>
    <x v="1"/>
  </r>
  <r>
    <s v="Malgrat de Mar"/>
    <n v="21"/>
    <x v="0"/>
    <x v="3"/>
    <s v="Mesa de treball per recuperar el Delta de la Tordera i les platges"/>
    <s v="Working group to recover the &quot;Delta de la Tordera and beaches&quot;"/>
    <m/>
    <s v="Territori i Sostenibilitat"/>
    <n v="2017"/>
    <n v="2020"/>
    <s v="En curs"/>
    <m/>
    <s v="X"/>
    <s v="Ajuntaments de Malgrat, Blanes, Palafolls i Tordera._x000a_ACA_x000a_Direcció General de Costes_x000a_Centre d'estudis avançats de Blanes_x000a_Observatori de la Tordera_x000a_Càmpings i altres entitats vinculades amb el delta_x000a_Demarcació de Costes de l'Estat"/>
    <s v="Pujada del nivell del mar"/>
    <s v="Desparició de platges i dunes"/>
    <s v="Major intrusió salina en aqüífers costaners"/>
    <s v="Assecatge/transformació zones humides"/>
    <s v="Protecció de la biodiversitat"/>
    <s v="Pla d'actuació integral de recuperació del Delta de La Tordera, de la Platja de la Conca i de la Punta de La Tordera, així com de la platja d'Abanell de Blanes."/>
    <s v="Integral recovery plan of the Tordera Delta and beaches"/>
    <n v="20000"/>
    <m/>
    <n v="20000"/>
    <x v="0"/>
    <s v="Medi natural"/>
    <m/>
    <m/>
    <s v="Pla d'Espais d'Interès Natural_x000a_Xarxa Natura 2000"/>
    <s v="Ajuntament (directa)"/>
    <s v="Medi ambient i biodiversitat"/>
    <x v="1"/>
  </r>
  <r>
    <s v="Manresa"/>
    <n v="1"/>
    <x v="0"/>
    <x v="3"/>
    <s v="Redacció d’un pla director de zones verdes en sòl urbà"/>
    <s v="Writing of a Masterplan for Green Public Areas in Urban Land"/>
    <s v="El Pla Director cal que inclogui:_x000a__x000a_a) Definició i llistat de les tipologies del verd urbà: parcs, jardins, àrees forestals,etc. _x000a_b) Informació de treball de camp per diagnosi. Visites in situ i treball de camp amb l’objectiu de fer una valoració de les zones verdes per conèixer quin és l’estat real en que es troben els diferents elements estructurals de les zones verdes: vegetació, tanques, àrees de joc infantil, infraestructura de reg.   Caldrà realitzar fitxes per la descripció dels espais._x000a_c) Diagnosi global de l’estat de les zones verdes, el seu equipament i l’arbrat viari del municipi, que inclou l’anàlisi els diferents vectors que intervenen en la gestió i manteniment de les zones verdes. S’ identificaran les oportunitats i les febleses de cada aspecte. Es definiran aspectes concrets de qualitat de conservació i manteniment de les zones verdes per cada fitxa que equivaldrà a cada zona verda. Es definirà per cada zona verda en urbà dels nous planejaments la definició dels enjardinaments autòctons d’escocells i les mesures necessàries per controlar colònies de cotorres. _x000a_d) Fixació de model del verd per cada espai (definició del model de gestió i del tipus de manteniment i conservació que cal fer en els espais verds i arbrat del municipi). Es definiran els criteris de plantació/espècies adients i els criteris de manteniment. Hi haurà un apartat de definició de criteris específics a considerar en els plecs de concessions de gestió de parcs i jardins que les concessionàries presentaran en format annex per adaptació a canvi climàtic._x000a_"/>
    <s v="Servei de Projectes Urbans i Infraestructures Territorials. Secció Planificació via pública. Manteniment de via pública"/>
    <n v="2017"/>
    <n v="2019"/>
    <s v="No iniciada"/>
    <m/>
    <s v="X"/>
    <s v="Oficina POUM. Empreses concessionàries de gestió de parcs i jardins i zones verdes. Promotors dels plans parcials a desenvolupar en el POUM"/>
    <s v="Calor extrema"/>
    <s v="Augment de les sequeres (durada, freqüència i intensitat)"/>
    <s v="Major vulnerabilitat del verd urbà"/>
    <s v="Vulnerabilitat de les espècies forestals a malalties i plagues"/>
    <s v="Millora de la biodiversitat de la ciutat a través de la regulació del verd urbà. Per exemple: control de plantacions d'espècies invasores. Augment de la regulació de temperatura a la població. Previsió i regulació de l'estalvi en reg i consums a les zones verdes segons les directrius de gestió de les zones verdes"/>
    <s v="Augment de superfície verda urbana. Reducció de les inversions municipals per reg de zones verdes i tractaments de plagues i malalties. Augment del  grau de satisfacció de la població vers  el manteniment i gestió de les zones verdes urbanes de Manresa"/>
    <s v="Increase on urban green area. Decrease of municipal public investment on green areas irrigation and plagues treatments. Increase in satisfaction degree of the population towards management of urban green areas in Manresa"/>
    <n v="60000"/>
    <n v="0"/>
    <n v="60000"/>
    <x v="1"/>
    <s v="Urbanisme"/>
    <s v="Verd urbà"/>
    <s v="Aigua"/>
    <s v="Document POUM i Pla Director d'Abastament d'Aigua Potable"/>
    <s v="Ajuntament (directa)"/>
    <s v="Medi ambient i biodiversitat"/>
    <x v="3"/>
  </r>
  <r>
    <s v="Manresa"/>
    <n v="2"/>
    <x v="0"/>
    <x v="2"/>
    <s v="Creació i posada en funcionament d'un banc de terres"/>
    <s v="Creation and set up of a land bank"/>
    <s v="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_x000a__x000a_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_x000a__x000a_Caldrà assignar un tècnic que pugui desenvolupar les següents tasques: _x000a_ _x000a_- Posar en contacte propietaris de terres sense ús (o que preveuen que no en faran ús) amb persones que vulguin emprendre o empreses agrícoles que vulguin créixer. _x000a__x000a_- Elaborar i donar suport ala creació dels contractes d’arrendaments i el seu seguiment i funcionament, donant suport al compliment del contracte. _x000a__x000a_- Relacionar possibles propietaris forestals del registre de propietaris forestals que disposin de terres agrícoles i que puguin fer un arrendament o explotació mitxte (agroforestal) de les seves terres. _x000a_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_x000a__x000a_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_x000a__x000a_Caldrà assignar un tècnic que pugui desenvolupar les següents tasques: _x000a_ _x000a_- Posar en contacte propietaris de terres sense ús (o que preveuen que no en faran ús) amb persones que vulguin emprendre o empreses agrícoles que vulguin créixer. _x000a__x000a_- Elaborar i donar suport ala creació dels contractes d’arrendaments i el seu seguiment i funcionament, donant suport al compliment del contracte. _x000a__x000a_- Relacionar possibles propietaris forestals del registre de propietaris forestals que disposin de terres agrícoles i que puguin fer un arrendament o explotació mitxte (agroforestal) de les seves terres. _x000a_L’acció passa per disposar un organisme (departament) a l’ajuntament de Manresa que distribueixi o redistristribueixi les terres de cultiu abandonades per tal de que altres persones les puguin posar en actiu. També permetrà donar una continuïtats als conreus que en breu seran abandonats per una falta de seguiment generacional. Es fa un contracte de cessió o arrendament per un període de temps (cada contracte concret es negocia entre les dues parts). Cal destacar que aquest període de temps ha de ser prou llarg com perquè la persona emprenedora pugui amortitzar les inversions i tenir un horitzó prou llarg d’estabilitat per planificar la seva activitat a uns anys vista (mínim de 10)._x000a__x000a_La presència del banc de terres permetrà consolidar, conservar i augmentar la superfície de conreu del municipi que ara és molt reduïda, fent que augmenti la biodiversitat, i alhora, la resistència del no urbanitzable davant els possibles efectes i canvis que suposarà el canvi climàtic. _x000a__x000a_Caldrà assignar un tècnic que pugui desenvolupar les següents tasques: _x000a_ _x000a_- Posar en contacte propietaris de terres sense ús (o que preveuen que no en faran ús) amb persones que vulguin emprendre o empreses agrícoles que vulguin créixer. _x000a__x000a_- Elaborar i donar suport ala creació dels contractes d’arrendaments i el seu seguiment i funcionament, donant suport al compliment del contracte. _x000a__x000a_- Relacionar possibles propietaris forestals del registre de propietaris forestals que disposin de terres agrícoles i que puguin fer un arrendament o explotació mitxte (agroforestal) de les seves terres. _x000a_"/>
    <s v="Servei de Projectes Urbans i Infraestructures Territorials.  Servei de Medi Ambient i Sostenbilitat (unitat de medi ambient i canvi climàtic)."/>
    <n v="2018"/>
    <n v="2030"/>
    <s v="No iniciada"/>
    <m/>
    <m/>
    <s v="Propietaris agrícoles del municipi. Oficina del POUM. Comunitat de Regants. Aigües Manresa SA. Propietaris forestals. Tècnics que executin el Pla Director de periurbà. "/>
    <s v="Sequeres"/>
    <s v="Canvis en les zones cultivables"/>
    <s v="Vulnerabilitat dels cultius a malalties i plagues"/>
    <s v="Augment de plagues: algues, meduses..."/>
    <s v="Reducció del risc d'incendis forestals. Augment de la productivitat agrícola. Conservació del sòl agrícola i conservació i augment de la biodiversitat per fer front al Canvi Climàtic. "/>
    <s v="Presència del banc de dades. Superfície agrícola tractada a partir del banc de dades en augment. Augment de la superfície agrícola en actiu del municipi.  "/>
    <s v="Presence of the data bank. Increase on the agrarian area treated through the data base. Increase on agrarian area in the municipality"/>
    <n v="4500"/>
    <n v="900"/>
    <n v="15300"/>
    <x v="0"/>
    <s v="Medi natural"/>
    <s v="Aigua"/>
    <m/>
    <s v="POUM, Pla Director del Periurbà, Pla d'Abastament d'Aigua Potable (reg) relacionat amb un possible pla d'aprofitament d'aigües residuals lligat al d'Abastament."/>
    <s v="Ajuntament (directa)"/>
    <s v="Agricultura i sector forestal"/>
    <x v="3"/>
  </r>
  <r>
    <s v="Manresa"/>
    <n v="3"/>
    <x v="0"/>
    <x v="2"/>
    <s v="Redacció i aplicació d’un pla de comunicació (plagues i malalties enfront el CC del sector agrícola "/>
    <s v="Writing of a communication plan and its set up (agrarian plagues related to climate change)"/>
    <s v="Es dissenyarà un pla de comunicació adreçat a tots els propietaris agrícoles del municipi._x000a_ Aquest pla haurà de:_x000a__x000a_- Identificar els propietaris agrícoles del municipi (podent utilitzar la informació que resulti complementària de la creació del banc de terres)_x000a_- Fer una proposta per tipologia de conreus i cultius que informi possibles amenaces de les malalties i plagues que es poden veure afectats els conreus de Manresa._x000a_- Fer una proposta de possibles mecanismes de defensa i eines (DARP per exemple) per lluitar-hi)._x000a_- Estratègia de comunicació relacionada amb el pla per tal de que pugui arribar de manera òptima a tots els agricultors. _x000a_Es dissenyarà un pla de comunicació adreçat a tots els propietaris agrícoles del municipi._x000a_ Aquest pla haurà de:_x000a__x000a_- Identificar els propietaris agrícoles del municipi (podent utilitzar la informació que resulti complementària de la creació del banc de terres)_x000a_- Fer una proposta per tipologia de conreus i cultius que informi possibles amenaces de les malalties i plagues que es poden veure afectats els conreus de Manresa._x000a_- Fer una proposta de possibles mecanismes de defensa i eines (DARP per exemple) per lluitar-hi)._x000a_- Estratègia de comunicació relacionada amb el pla per tal de que pugui arribar de manera òptima a tots els agricultors. _x000a_"/>
    <s v="Servei de Projectes Urbans i Infraestructures Territorials.  Servei de Medi Ambient i Sostenbilitat (unitat de medi ambient i canvi climàtic)."/>
    <n v="2018"/>
    <n v="2030"/>
    <s v="No iniciada"/>
    <m/>
    <m/>
    <s v="Propietaris agrícoles del municipi. Oficina del POUM. Comunitat de Regants. Aigües Manresa SA.. Tècnics que executin el Pla Director de periurbà"/>
    <s v="Sequeres"/>
    <s v="Vulnerabilitat dels cultius a malalties i plagues"/>
    <s v="Canvis en els patrons de pol·linització "/>
    <s v="Canvis en les zones cultivables"/>
    <s v="Augment de la biodiversitat i  manteniment de la superfície agrícola."/>
    <s v="Conservació de la superfície agrícola sense que hi hagi regressió"/>
    <s v="Conservation of the agrarian areas with no regression"/>
    <n v="15000"/>
    <n v="500"/>
    <n v="21000"/>
    <x v="2"/>
    <s v="Urbanisme"/>
    <s v="Medi natural"/>
    <m/>
    <s v="POUM, Pla Director del Periurbà i Projecte de l'Anella Verda."/>
    <s v="Ajuntament (directa)"/>
    <s v="Agricultura i sector forestal"/>
    <x v="3"/>
  </r>
  <r>
    <s v="Manresa"/>
    <n v="4"/>
    <x v="0"/>
    <x v="2"/>
    <s v="Estudi Viabilitat tècnica transformació cultius de secà a regadiu."/>
    <s v="Technical viability study for the transformation of dry-land crops to irrigated crops"/>
    <s v="Segons les projeccions climàtiques és esperable que hi hagi una regressió i manca de viabilitat tècnica dels cultius de secà (especialment cereals) al sòl agrícola de Manresa. _x000a__x000a_Atenent que el municipi disposa de sobrant d'aigua de reg de la sèquia del Llobregat cal estudiar la viabilitat de poder transformar aquests cultius de secà en regadiu, a través de l’elaboració d’un estudi específic que valori amb les projeccions climàtiques aquesta possibilitat i les característiques tècniques de com s’hauria de fer aquest canvi o substitució. _x000a__x000a_L'objectiu passa en poder donar continuïtat i viabilitat al sòl agrícola actual per tal de no fer que aquest s'abandoni. D'aquesta manera es conservaria la biodiversitat i es garantiria, entre altres, mesures de prevenció d'incendis (presència de discontinuïtats horitzontals sobre el territori)._x000a_"/>
    <s v="Servei de Projectes Urbans i Infraestructures Territorials.  Servei de Medi Ambient i Sostenbilitat (unitat de medi ambient i canvi climàtic)."/>
    <n v="2019"/>
    <n v="2021"/>
    <s v="No iniciada"/>
    <m/>
    <m/>
    <s v="Propietaris agrícoles del municipi. Oficina del POUM. Comunitat de Regants. Aigües Manresa SA. Propietaris forestals. Tècnics que executin el Pla Director de peiriurbà"/>
    <s v="Calor extrema"/>
    <s v="Augment de desertització o aridesa"/>
    <m/>
    <m/>
    <s v="Manteniment de la superfície agrícola i augment de la biodiversitat en el sòl no urbanitzable"/>
    <s v="Manteniment de superfície agrícola en horitzó 2030."/>
    <s v="Maintenance of agrarian area in horizon 2030"/>
    <n v="25000"/>
    <m/>
    <n v="25000"/>
    <x v="2"/>
    <s v="Urbanisme"/>
    <s v="Aigua"/>
    <m/>
    <s v="POUM, Pla Director del Periurbà, Pla d'Abastament d'Aigua Potable, Projecte de l'Anella Verda."/>
    <s v="Ajuntament (directa)"/>
    <s v="Agricultura i sector forestal"/>
    <x v="3"/>
  </r>
  <r>
    <s v="Manresa"/>
    <n v="5"/>
    <x v="0"/>
    <x v="2"/>
    <s v="Redacció d’un pla director del sòl periurbà del municipi en no urbanitzable"/>
    <s v="Writing of a Masterplan for peri-urban land in non-buildable territory"/>
    <s v="La definició del sòl no urbanitzable en l'actual POUM permet que l'ajuntament elabori aquest Pla Director per tal de poder preservar els valors naturals d'aquest àmbit del TM de Manresa. Aquest document ha de ser inclòs dins de la documentació que s’elabori per les fases definitives del POUM i ha de ser un instrument de treball que ha de considerar l’Oficina del POUM en les primeres fases de desenvolupament del POUM. _x000a__x000a_Aquest instrument ha de fixar i marcar les directrius i línies estratègiques del SNU pel que fa a sòl públic i privat   en quant a gestió i possibles actuacions per preveure els efectes del canvi climàtic. Considerant que com a mínim s’haurà de recollir:_x000a__x000a_a) redacció d'un projecte d'ordenació forestal que permeti gestionar el bosc de ribera del municipi, especialment el públic i buscant propietaris forestals privats que s'hi vulguin acollir _x000a_b) propostes i actuacions per poder radicar la plaga de processionària en finques forestals públiques i privades _x000a_c) identificació de finques i propietaris forestals per poder redactar Plans Tècnic de Gestió i Millora Forestal _x000a_d) definició dels criteris i possibles restriccions de gestió en els plans especials del no urbanitzable. _x000a_e) integrar els plans i programes que interactuen amb el no urbanitzable en aquest pla com poden ser el projecte de l'Anella Verda, el Pla de Camins o els Pla de Prevenció d'Incendis del municipi. _x000a_"/>
    <s v="Servei de Projectes Urbans i Infraestructures Territorials.  Servei de Medi Ambient i Sostenbilitat (unitat de medi ambient i canvi climàtic)."/>
    <n v="2017"/>
    <n v="2019"/>
    <s v="No iniciada"/>
    <m/>
    <s v="X"/>
    <s v="Tècnic i taules de consells de participació de l'Anella Verda. Comunitat de Regants. Propietaris Agrícoles i Forestals. ADF. Aigües Manresa SA. Oficina del POUM"/>
    <s v="Sequeres"/>
    <s v="Vulnerabilitat de les espècies forestals a malalties i plagues"/>
    <s v="Augment de les sequeres (durada, freqüència i intensitat)"/>
    <s v="Canvis en les zones cultivables"/>
    <s v="Augment de la biodiversitat i  manteniment de la superfície agrícola."/>
    <s v="Conservació del sòl no urbanitzable a través de gestió. "/>
    <s v="Conservation of non-buildable land through management"/>
    <n v="45000"/>
    <n v="1500"/>
    <n v="48000"/>
    <x v="2"/>
    <s v="Urbanisme"/>
    <s v="Aigua"/>
    <s v="Medi natural"/>
    <s v="POUM, Pla d'Abastament d'Aigua Potable, Projecte Anella Verda. Projectes que es derivin de les accions 3 i 4."/>
    <s v="Ajuntament (directa)"/>
    <s v="Agricultura i sector forestal"/>
    <x v="3"/>
  </r>
  <r>
    <s v="Manresa"/>
    <n v="6"/>
    <x v="0"/>
    <x v="3"/>
    <s v="Definir accions de promoció del projecte anella verda."/>
    <s v="Definition of promotion actions for the Green Ring Project."/>
    <s v="L’Ajuntament de Manresa pretén contribuir a impulsar la promoció del desenvolupament econòmic de l'Anella Verda, tant des del punt de vista productiu del sector primari com des del punt de vista turístic. _x000a__x000a_Aquest programa ha de permetre la promoció i difusió dels productes locals, la implantació d'itineraris turístics i l’impuls de la col•laboració entre els sectors afectats o interessats (pagesia, sector de la restauració, associacions cíviques de l’àmbit del medi natural i l’ecologia, etc). _x000a__x000a_En aquest sentit es disposarà d'un tècnic específic per desenvolupar aquesta tasca. _x000a__x000a_L'acció passa perquè es defineixin accions de promoció en la planificació de l'execució del projecte i que aquestes siguin específiques per lluitar contra el canvi climàtic. Relacionar les accions amb la creació del banc de terres associat a l'anella, identificació dels propietaris agrícoles i forestals que puguin gestionar o cedir la gestió de peces estratègiques en el no urbanitzable, protegir les franges de vegetació de ribera i arbres i arbredes d'interès. Aquestes accions han de ser totalment integrades i relacionades amb el que s’estableixi de Pla director del periurbà (acció 5)._x000a_"/>
    <s v="Tècnic de desenvolupament econòmic i turístic del Projecte Anella Verda."/>
    <n v="2017"/>
    <n v="2022"/>
    <s v="En curs"/>
    <m/>
    <s v="X"/>
    <s v="Tècnic i taules de consells de participació de l'Anella Verda. Comunitat de Regants. Propietaris Agrícoles i Forestals. ADF. Aigües Manresa SA. Oficina del POUM"/>
    <s v="Calor extrema"/>
    <s v="Vulnerabilitat de les espècies forestals a malalties i plagues"/>
    <s v="Pèrdua atractiu turístic "/>
    <s v="Canvis en les zones cultivables"/>
    <s v="Augment del potencial turístic i paisatgístic"/>
    <s v="Accions executades del Projecte Anella Verda"/>
    <s v="Implemented actions of Green Belt Project"/>
    <n v="0"/>
    <n v="0"/>
    <n v="0"/>
    <x v="0"/>
    <s v="Urbanisme"/>
    <s v="Aigua"/>
    <s v="Participació"/>
    <s v="Projecte Anella Verda, POUM, Pla Director del Periurbà"/>
    <s v="Ajuntament (directa)"/>
    <s v="Medi ambient i biodiversitat"/>
    <x v="3"/>
  </r>
  <r>
    <s v="Manresa"/>
    <n v="7"/>
    <x v="0"/>
    <x v="3"/>
    <s v="Tenir representació tècnica en el Consell de Paisatge i Patrimoni de Manresa (POUM)"/>
    <s v="Achievement of technical representation in the Landscape and Heritage Council of Manresa (POUM)"/>
    <s v="El POUM de Manresa (actualment en fase d'aprovació inicial) crea el Consell de Paisatge i Patrimoni de Manresa._x000a__x000a_ Aquest òrgan tindrà per objecte vetllar per les intervencions en els àmbits amb valor patrimonial i/o_x000a_paisatgístic del municipi, en els casos en que la normativa del POUM així ho_x000a_especifiqui. També intervertirà en aquells altres temes relacionats amb el patrimoni i el paisatge_x000a_en els quals sigui requerida la seva opinió. _x000a__x000a_L'acció passa perquè en aquest consell hi hagi una representació dels tècnics que impulsaran el PAESC (Unitat de medi ambient i canvi climàtic) per tal de que garanteixin i puguin intervenir en la definició de les actuacions o directrius de gestió del municipi en els  valors i principis que permeten lluitar contra el canvi climàtic. _x000a_"/>
    <s v=" Servei de Medi Ambient i Sostenbilitat (unitat de medi ambient i canvi climàtic)."/>
    <n v="2017"/>
    <n v="2030"/>
    <s v="No iniciada"/>
    <m/>
    <s v="X"/>
    <s v=" Consell de Paisatge i Patrimoni de Manresa i tècnics de la unitat de medi ambient i canvi climàtic (oficina de canvi climàtic)."/>
    <s v="Sequeres"/>
    <s v="Augment de les sequeres (durada, freqüència i intensitat)"/>
    <s v="Vulnerabilitat de les espècies forestals a malalties i plagues"/>
    <s v="Pèrdua atractiu turístic "/>
    <s v="Integració del PAESC en els models de gestió del municipi, sobretot en el no urbanitzable"/>
    <s v="Execució de les acccions del PAESC en no urbanitzable"/>
    <s v="Implementation of PAESC actions in non-buildable land"/>
    <n v="0"/>
    <n v="0"/>
    <n v="0"/>
    <x v="0"/>
    <s v="Participació"/>
    <s v="Medi natural"/>
    <s v="Urbanisme"/>
    <s v="POUM"/>
    <s v="Ajuntament (directa)"/>
    <s v="Medi ambient i biodiversitat"/>
    <x v="3"/>
  </r>
  <r>
    <s v="Manresa"/>
    <n v="8"/>
    <x v="0"/>
    <x v="3"/>
    <s v="Actualització del Pla Especial de Protecció d’Arbres i Arbredes d’Interès Municipal de Manresa."/>
    <s v="Updating of the Special Plan for Protection of Trees and Woods of Municipal Interest in Manresa"/>
    <s v="El Catàleg i Pla especial de protecció d’arbres i arbredes (14/12/2011) té per objectiu l’establiment de totes aquelles determinacions i mesures necessàries per l’adequada preservació, consolidació, foment, millora i gestió dels arbres i arbredes que configuren el patrimoni natural de Manresa. El Pla especial recull específicament la protecció d’aquelles arbredes i arbres singulars que s’incorporen al Catàleg dels Conjunts botànics d’interès municipal (CBIM) i al Catàleg dels Elements botànics d’interès municipal (EBIM), i els ordena i regula per evitar la degradació i desaparició d’aquest patrimoni natural de la ciutat i del terme municipal de Manresa. Aquest document està integrat en la fase de redacció del POUM._x000a__x000a_L’acció planteja l’actualització del catàleg per tal de:_x000a_- Poder incloure boscos de ribera i rodals forestals que funcionen de connectors i de bancs d’hàbitats que potencien la biodiversitat i frenen el canvi climàtic_x000a_- Incloure en el pla especial les mesures de gestió i protecció associades a tractament de plagues i afectacions associades per cada espècies o grups d’espècies al que s’esdevingui del canvi climàtic._x000a_- Assignar mesures específiques de prevenció d’incendis per tal de que es puguin protegir i conservar els actuals arbres i arbredes, i les que quedin proposades de nou, per tal de frenar el risc d’incendi._x000a_- Assignar mesures de gestió i conservació per tal de garantir una gestió sostenible pel que fa al recurs del vector aigua (reg). _x000a_"/>
    <s v="Tècnics de la unitat de medi ambient i canvi climàtic"/>
    <n v="2017"/>
    <n v="2019"/>
    <s v="No iniciada"/>
    <m/>
    <m/>
    <s v="Oficina del POUM, Tècnics Projecte Anella Verda, possibles propietaris."/>
    <s v="Sequeres"/>
    <s v="Vulnerabilitat de les espècies forestals a malalties i plagues"/>
    <s v="Major vulnerabilitat del verd urbà"/>
    <s v="Canvis en les espècies urbanes (p. Ex. Adaptació de les cotorres)"/>
    <s v="Conservació i protecció del verd urbà i augment del verd urbà."/>
    <s v="Augment de superfície i espècies actuals del pla especial. Manteniment d'abres i arberedes d'interès."/>
    <s v="Increase in current area and number of species of the Especial Plan. Management and maintenance of trees and woods of interest"/>
    <n v="36000"/>
    <n v="2500"/>
    <n v="41000"/>
    <x v="2"/>
    <s v="Urbanisme"/>
    <s v="Medi natural"/>
    <s v="Verd urbà"/>
    <s v="POUM i Pla Especial d'Arbres i Arberes d'interès Municipal de Manresa."/>
    <s v="Ajuntament (directa)"/>
    <s v="Medi ambient i biodiversitat"/>
    <x v="3"/>
  </r>
  <r>
    <s v="Manresa"/>
    <n v="9"/>
    <x v="0"/>
    <x v="2"/>
    <s v="Revisió i adaptació del Pla de Camins"/>
    <s v="Review and update of the Paths Plan"/>
    <s v="El Pla de Camins de Manresa quedarà englobat amb el nou POUM a través de la redacció d’un Pla Especial de Camins que considerarà els camins rurals principals com a claus de sistemes. _x000a__x000a_Aquest pla ha de definir els aspectes constructius i seccions i també identificar la xarxa secundària. _x000a__x000a_L’acció passa per que es tinguin en compte en el pla especial els aspectes de gestió i manteniment de la xarxa relacionats amb l’extinció dels incendis forestals. Caldrà recollir les qüestions relacionades amb accessibilitat i problemàtiques de gestió que existeixen en alguns dels camins rurals, segons es coneix al Servei d’Emergències i Protecció Civil. Alhora, caldrà considerar el pla de prevenció d’incendis i els plans i programes que interactuaran amb aquest pla com són les actuacions de desenvolupament de l’Anella Verda i el Pla Director del Periurbà. _x000a_"/>
    <s v="Servei de Medi Ambient i Sostenibilitat. Servei d'Emergències i Protecció Civil. Oficina Municipal del POUM"/>
    <n v="2017"/>
    <n v="2019"/>
    <s v="En curs"/>
    <m/>
    <m/>
    <s v="Propietaris Forestals. Serveis d'Extinció d'Incendis de Diputació de Barcelona. Responsables i tècnics de l'oficina del POUM en relació al desenvolupament de plans especials. Tècncis de protecció civil pel que fa a la implantació de l'INFOCAT i tècnics del projecte de l'Anella Verda."/>
    <s v="Incendis forestals"/>
    <s v="Major risc d'incendi"/>
    <m/>
    <m/>
    <s v="Reforç i millora de les infraestructures de defensa als incendis forestals del municipi"/>
    <s v="Tenir tots els camins forestals adaptats i condicionats per tal de poder defensar el no urbanitzable davant els incendis forestals."/>
    <s v="Having all forest paths adapted and conditioned to defend nom-buildable land from forest fires"/>
    <n v="15000"/>
    <n v="2500"/>
    <n v="20000"/>
    <x v="2"/>
    <s v="Medi natural"/>
    <m/>
    <m/>
    <s v="Pla de Precenció d'Incendis Forestals del municipi de Manresa."/>
    <s v="Ajuntament (directa)"/>
    <s v="Agricultura i sector forestal"/>
    <x v="3"/>
  </r>
  <r>
    <s v="Manresa"/>
    <n v="10"/>
    <x v="0"/>
    <x v="3"/>
    <s v="Creació d’un registre de propietaris forestals "/>
    <s v="Creation of a register of forest landowners"/>
    <s v="Es crearà una base dades municipal amb la informació associada a tots els propietaris forestals del terme municipal. Aquesta base de dades ha d’incloure, principalment:_x000a__x000a_a) dades de la propietat_x000a_b) superfície (ha) forestal del propietari_x000a_c) delimitació en capa SIG de la propietat_x000a_d) caracterització de la massa, rodal o superfície associada per propietari_x000a_e) definició si existeix algun instrument d’ordenació forestal (IOF) i quin és el seu estat (revisió, acabament, etc....)_x000a_f) identificació dels camins rurals de la propietat amb vinculació amb el Pla Especial de Camins i el Pla de Prevenció d’Incendis i identificació de punts crítics associats a la defensa davant possibles incendis forestals. També identificació de la interacció amb el Projecte d’Anella Verda, si es dóna el cas. _x000a_g) presència o no d’arbres i arbredes d’Interès Municipal_x000a_h) determinació de mesures de prevenció d’incendis forestals realitzades a la finca o mesures o actuacions de gestió forestal. _x000a_"/>
    <s v="Unitat de Medi Ambient i Canvi climàtic. "/>
    <n v="2018"/>
    <n v="2019"/>
    <s v="No iniciada"/>
    <m/>
    <s v="X"/>
    <s v="Servei Emergències i Protecció Civil, Tènic Anella Verda i Tècnic Oficina POUM. Propietaris Forestals. ADF del Bages. "/>
    <s v="Incendis forestals"/>
    <s v="Major risc d'incendi"/>
    <m/>
    <m/>
    <s v="Diposar d'informació per poder impulsar des de l'ajuntament actuacions de gestió forestal sostenible en sòl privat, reduint risc d'incendi i garantint la   biodiversitat del no urbanitzable."/>
    <s v="Existència del registre de propietaris forestals. Augment de les actacuions de gestió i millora forestal en el sòl forestal no urbanitzable."/>
    <s v="Existence of the forest owners Register. Increase of enhancement and management actions on forest in non-buildable land"/>
    <n v="18000"/>
    <n v="1500"/>
    <n v="19500"/>
    <x v="2"/>
    <s v="Medi natural"/>
    <s v="Urbanisme"/>
    <m/>
    <s v="Projecte Anella Verda. Pla Especial de Camins. Pla Especial de Protecció d'Arbres i Arberedes d'Interès Municipal de Manresa. INFOCAT. Pla de Prevenció d'Incendis. Banc de Terres. POUM."/>
    <s v="Ajuntament (directa)"/>
    <s v="Medi ambient i biodiversitat"/>
    <x v="3"/>
  </r>
  <r>
    <s v="Manresa"/>
    <n v="11"/>
    <x v="2"/>
    <x v="2"/>
    <s v="Actualització, promoció i execució de mesures de prevenció d’incendis forestals en el sòl no urbanitzable ."/>
    <s v="Updating, promotion and execution of forest fire prevention actions in non-buildable territory."/>
    <s v="Aquesta acció depèn directament de la creació del registre de propietaris forestals que es defineix a l’acció 10. Per tant, cal considerar que per dur a terme aquesta acció cal disposar d’informació prèvia des propietaris forestals._x000a__x000a_L’acció passa per promoure des del consistori el lideratge de les actuacions de gestió forestal sostenible, encarades a reduir i prevenir els incendis forestals, que s’estan duent a terme des del sector privat. També incloure en aquestes actuacions àmbits de titularitat pública - privada com podrien ser el Parc de l’Agulla. _x000a__x000a_Es tracta de que un tècnic municipal assessori i gestioni la sol•licitud d’ajuts per poder realitzar actuacions de defensa i millora forestal. Alhora proposar anualment actuacions que quedin fora de les convocatòries de la Generalitat de Catalunya, per tal de que es puguin executar directament des de l’ajuntament, en base a les reserves pressupostàries de que es disposi. _x000a__x000a_L’acció també proposa que hi hagi un assessorament tècnic alhora de dur a terme les actuacions (incloses les que estan relacionades amb la gestió de la xarxa de camins que també s’inclouen en aquesta acció). _x000a_"/>
    <s v="Unitat de Medi Ambient i Canvi climàtic."/>
    <n v="2019"/>
    <n v="2030"/>
    <s v="En curs"/>
    <m/>
    <m/>
    <s v="Servei Emergències i Protecció Civil, Tènic Anella Verda i Tècnic Oficina POUM. Propietaris Forestals. ADF del Bages. "/>
    <s v="Incendis forestals"/>
    <s v="Major risc d'incendi"/>
    <m/>
    <m/>
    <s v="Augment de la biodivesitat. Augment de la capacitat de reducció d'emissions. Augment de la infiltració i capacitat per retenir aigua"/>
    <s v="Reducció i/o extinció de superfície forestal cremada en episodis d'incendis0"/>
    <s v="Reduction and/or extintion of forest area being burnt on forest fire episodes"/>
    <n v="25000"/>
    <n v="12000"/>
    <n v="157000"/>
    <x v="1"/>
    <s v="Medi natural"/>
    <s v="Urbanisme"/>
    <m/>
    <s v="Projecte Anella Verda. Pla Especial de Camins. Pla Especial de Protecció d'Arbres i Arberedes d'Interès Municipal de Manresa. INFOCAT. Pla de Prevenció d'Incendis. Banc de Terres. POUM."/>
    <s v="Altres (Administració pública)"/>
    <s v="Agricultura i sector forestal"/>
    <x v="3"/>
  </r>
  <r>
    <s v="Manresa"/>
    <n v="12"/>
    <x v="0"/>
    <x v="5"/>
    <s v="Anàlisi, diagnosi i propostes de millora en els consums  d'aigua d’equipaments municipals."/>
    <s v="Analysis, diagnose and proposals of enhancement in water consumption of municipal buildings"/>
    <s v="Segons els anàlisi del PAESC en la distribució i cost  dels consums d’aigua des de l’any 2012 fins al 2015 (despesa per preu de cost en €) el consistori té una despesa més gran en equipaments que en parcs i jardins (trobant-se en proporcions del 60% en front el 40%) pel que fa a l’abastament d’aigua.  _x000a_Alhora, la manca d’auditories de despesa d’aigua o l’estudi de l’anàlisi de detall de tots els equipaments impossibilita aplicar mesures de reducció de despesa d’aigua per usos en equipaments públics. _x000a_L’acció passa per elaborar un estudi específic que inclogui:_x000a_a) recopilació de consums d’aigua per any i comptadors en tots els equipaments municipal_x000a_b) elaborar una diagnosi completa de consums per equipaments en funció d’usos i capacitat d’acollida identificant una previsió per prioritzar actuacions de millora._x000a_c) establir mesures correctores planificades i pressupostades per cada equipament_x000a_"/>
    <s v="Servei de Medi Ambient i Sostenibilitat (Xarxes i Eficiència Energètica)."/>
    <n v="2018"/>
    <n v="2020"/>
    <s v="No iniciada"/>
    <m/>
    <s v="X"/>
    <s v="Aigües de Manresa,  Gestors dels equipaments municipals (empreses de manteniment i explotació a través de les concessions). Usuaris en general."/>
    <s v="Sequeres"/>
    <s v="Augment de les sequeres (durada, freqüència i intensitat)"/>
    <s v="Major durada de l'estiatge de rius i rieres"/>
    <m/>
    <s v="Reducció de la despesa municipal anual del consistori per consums d'aigua."/>
    <s v="Reducció de consum d'aigua del global del consistori en l'apartat d'equipaments."/>
    <s v="Reduction of water consumption in global for the municipality equipments"/>
    <n v="90000"/>
    <n v="0"/>
    <n v="90000"/>
    <x v="1"/>
    <s v="Aigua"/>
    <s v="Equipaments"/>
    <s v="Participació"/>
    <s v="Pla Director d'Abastament d'Aigua Potable.  Pla Director d'Equipaments (si es redacta com actuació específica del POUM en fase d'aprovació definitiva)."/>
    <s v="Ajuntament (directa)"/>
    <s v="Aigua"/>
    <x v="3"/>
  </r>
  <r>
    <s v="Manresa"/>
    <n v="13"/>
    <x v="0"/>
    <x v="5"/>
    <s v="Estudi de viabilitat del sistema d’abastament alternatiu a l’alimentació per part de la sèquia del Llobregat."/>
    <s v="Viability study of an alternative system to water supplying from Llobregat Channel "/>
    <s v="Tot el subministrament d’aigua a la ciutat prové única i exclusivament per l’aigua superficial provinent de la conca del Llobregat (embassament la Baells) a través de la concessió històrica de la Sèquia de Manresa. _x000a__x000a_Està previst que amb el canvi climàtic les reserves dels embassaments disminueixin i caldrà disposar d’un sistema alternatiu que no depengui dels cabals superficials. _x000a__x000a_És per aquest motiu que l’acció proposa que es redacta un estudi de viabilitat a sistemes alternatius d’alimentació per abastament que no siguin els actuals (aqüífers, dipòsits de pluvials, re aprofitament de la planta embotelladora, etc.......) i que puguin garantir l’abastament d’aigua potable per la ciutat a llarg termini;  podent ser sistemes complementaris a l’actual._x000a_"/>
    <s v="Servei de Medi Ambient i Sostenibilitat (Xarxes i Eficiència Energètica)."/>
    <n v="2020"/>
    <n v="2022"/>
    <s v="No iniciada"/>
    <m/>
    <s v="X"/>
    <s v="Aigües de Manresa SA."/>
    <s v="Sequeres"/>
    <s v="Augment de les sequeres (durada, freqüència i intensitat)"/>
    <s v="Major durada de l'estiatge de rius i rieres"/>
    <m/>
    <m/>
    <s v="Disponibilitat d'un sistema alternatiu a l'actual per l'abastament d'aigua potable al municipi."/>
    <s v="Availability of an alternative system to the current freshwater system in the municipality"/>
    <n v="50000"/>
    <n v="0"/>
    <n v="50000"/>
    <x v="1"/>
    <s v="Aigua"/>
    <s v="Urbanisme"/>
    <s v="Medi natural"/>
    <s v="POUM. Pla d'Abastament d'Aigua Potable."/>
    <s v="Ajuntament (directa)"/>
    <s v="Aigua"/>
    <x v="3"/>
  </r>
  <r>
    <s v="Manresa"/>
    <n v="14"/>
    <x v="0"/>
    <x v="5"/>
    <s v="Optimitzar manteniment de fonts, brolladors i estanys artificials."/>
    <s v="Optimizing sources, fountains and ponds management"/>
    <s v="L’acció passa per establir un pla de manteniment específic anual de les fonts (8 comptabilitzades), brolladors i estanys artificials (sense incloure el del Parc de l’Agulla) per tal de que es pugui reduir els consums d’aigua potable d’aquests elements. _x000a__x000a_Alhora,  també cal preveure poder regular el seu funcionament en moments de sequera o estiatge.  _x000a__x000a_L’acció planteja destinar una partida específica de 2.000 euros/any durant un període de 5 anys per poder adequar aquests dispositius per tal de que tinguin eficiència en l’ús del vector aigua. _x000a_"/>
    <s v="Servei de Medi Ambient i Sostenibilitat (Xarxes i Eficiència Energètica)."/>
    <n v="2018"/>
    <n v="2022"/>
    <s v="No iniciada"/>
    <m/>
    <m/>
    <s v="Aigües de Manresa SA."/>
    <s v="Sequeres"/>
    <s v="Augment de les sequeres (durada, freqüència i intensitat)"/>
    <s v="Major durada de l'estiatge de rius i rieres"/>
    <m/>
    <s v="Reducció de despesa en comsums d'aiguaen el consistori"/>
    <s v="Reducció dels consums en aquests equipaments de m3/any d'aigua"/>
    <s v="Reduction of water consumption in these equipments (m3/year/water)"/>
    <n v="2000"/>
    <n v="2000"/>
    <n v="10000"/>
    <x v="0"/>
    <s v="Aigua"/>
    <s v="Verd urbà"/>
    <m/>
    <s v="Pla Director d'Abastament d'Aigua Potable. POUM."/>
    <s v="Ajuntament (directa)"/>
    <s v="Aigua"/>
    <x v="3"/>
  </r>
  <r>
    <s v="Manresa"/>
    <n v="15"/>
    <x v="0"/>
    <x v="5"/>
    <s v="Definició de Campanya de comunicació ambiental per l’eficiència en el recurs aigua."/>
    <s v="Municipal communication campaign to enhance efficiency in water consumption"/>
    <s v="L’acció planteja definir (redactar) una campanya específica per millorar l’eficiència en el consum del recurs aigua, adreçada a població estudiant i a llars (població resident). _x000a__x000a_Caldrà definir:_x000a_- Públic objectiu (quantificar-lo i tipificar-lo)_x000a_- Definició i pressupost de les actuacions associades a la campanya, considerant aspectes com previsió de disseny i edició de materials de difusió i materials directament relacionats amb les actuacions (per exemple, repartiment de difusors d’aixetes en alguns barris o centres d’educació primària o secundària). També es consideraran sistemes de comunicació de conscienciació directes o indirectes (xerrades, punts d’informació, campanyes on line....). _x000a_- La campanya ha d’incloure una proposta tècnica per ser aplicada en llars possibles descomptes en els rebuts de l’aigua com a sistema de bonificació per reducció de  consums. _x000a_"/>
    <s v="Servei de Medi Ambient i Sostenibilitat (Xarxes i Eficiència Energètica)."/>
    <n v="2018"/>
    <n v="2019"/>
    <s v="No iniciada"/>
    <m/>
    <m/>
    <s v="Aigües Manresa, Comunitat Educativa, Consells de Participació Ciutadana."/>
    <s v="Sequeres"/>
    <s v="Augment de les sequeres (durada, freqüència i intensitat)"/>
    <s v="Major durada de l'estiatge de rius i rieres"/>
    <m/>
    <m/>
    <s v="Reducció dels consums anuals d'abastament d'aigua en llars i alguns equipaments públics"/>
    <s v="Reduction of anual water consumption in homes and some public equipments"/>
    <n v="9000"/>
    <n v="0"/>
    <n v="9000"/>
    <x v="0"/>
    <s v="Aigua"/>
    <s v="Educació"/>
    <s v="Participació"/>
    <s v="Pla Director d'Abastament d'Aigua Potable. Procés de participació de consells municipal."/>
    <s v="Ajuntament (directa)"/>
    <s v="Aigua"/>
    <x v="3"/>
  </r>
  <r>
    <s v="Manresa"/>
    <n v="16"/>
    <x v="0"/>
    <x v="5"/>
    <s v="Adaptació del Pla d’Abastament d’Aigua Potable en base al POUM"/>
    <s v="Adaptation of the Freshwater Supplying Plan in relation to the POUM"/>
    <s v="Aigües de Manresa SA, en el marc d’elaboració dels treballs de redacció del POUM de Manresa va redactar l’Informe de les actuacions d’aigua potable per a la redacció del Pla d’Ordenació Urbanística Municipal de Manresa (2013). Algunes d’aquestes actuacions estan en fase d’execució._x000a__x000a_Per altra banda el POUM determina que cal disposar del Pla Director del Servei d’Abastament municipal. Aquest document és una eina essencial per garantir el correcte desenvolupament tècnic i econòmic de les xarxes d’abastament municipal. _x000a__x000a_Aquest Pla ha de contenir, com a mínim, la descripció de les infraestructures existents, la diagnosi de l’estat actual del servei d’abastament i de la demanda futura, una proposta d’actuacions que s’han de realitzar (infraestructures, control de consums, sectorització, etc.) per a la millora de l’eficiència del servei i el calendari d’aplicació previst, un estudi de costos del servei i de noves inversions, i una proposta d’estructura tarifaria per a l’autofinançament del cost del servei._x000a__x000a_L’acció planteja que es faci un seguiment tècnic perquè s’elabori aquest document i sobretot perquè aquest s’executi, una vegada es comenci a desenvolupar el POUM i s’aprovi de manera definitiva. _x000a_"/>
    <s v="Oficina del POUM."/>
    <n v="2017"/>
    <n v="2018"/>
    <s v="En curs"/>
    <m/>
    <m/>
    <s v="Aigües Manresa SA, Oficina del POUM. "/>
    <s v="Sequeres"/>
    <s v="Augment de les sequeres (durada, freqüència i intensitat)"/>
    <s v="Major durada de l'estiatge de rius i rieres"/>
    <m/>
    <m/>
    <s v="Incorporació del Pla d'abastament en el document de l'aprovació definitiva del POUM"/>
    <s v="Incorporation of Freshwater Supplying Plan in the final approval POUM documents"/>
    <n v="2500"/>
    <n v="2500"/>
    <n v="5000"/>
    <x v="0"/>
    <s v="Aigua"/>
    <s v="Urbanisme"/>
    <s v="Medi natural"/>
    <s v="POUM"/>
    <s v="Ajuntament (directa)"/>
    <s v="Aigua"/>
    <x v="3"/>
  </r>
  <r>
    <s v="Manresa"/>
    <n v="17"/>
    <x v="2"/>
    <x v="0"/>
    <s v="Aplicació actuacions reducció risc inundabilitat segons POUM."/>
    <s v="Application of Flood Risk reduction actions in relation the POUM"/>
    <s v="El POUM inclou un estudi d’inundabilitat de detall Anàlisi de punts crítics hidràulics (juliol 2014) dels àmbits més afectats pel risc d’inundació: Nou pont prolongació Ctra. Cardona, pont del Congost, polígon del Passeig del Riu, edificis d’antigues fàbriques al costat del riu Cardener, els Comtals i el Xup._x000a__x000a_ En aquest document es proposen un seguit d’actuacions encaminades a intentar solucionar o reduir el risc d’inundació._x000a__x000a_L’acció passa perquè es faci un seguiment tècnic per tal de que es duguin a terme les actuacions recollides per solucionar i minimitzar aquest risc d’inundacions. _x000a_"/>
    <s v="Servei d'Urbanisme."/>
    <n v="2017"/>
    <n v="2030"/>
    <s v="En curs"/>
    <m/>
    <s v="X"/>
    <s v="Agència Catalana de l'aigua, Oficina del POUM, Els agents immobiliaris que desenvolupin sectors del POUM."/>
    <s v="Inundacions"/>
    <s v="Augment del risc d'inundacions"/>
    <m/>
    <m/>
    <m/>
    <s v="Execució de les actuacions que preveu el POUM"/>
    <s v="Implementation of actions derived from POUM"/>
    <n v="15000"/>
    <n v="15000"/>
    <n v="210000"/>
    <x v="1"/>
    <s v="Urbanisme"/>
    <s v="Aigua"/>
    <m/>
    <s v="POUM, Inuncat, Plans i projectes de rehabilitatació de barris."/>
    <s v="Altres (Administració pública)"/>
    <s v="Planificació urbanística"/>
    <x v="3"/>
  </r>
  <r>
    <s v="Manresa"/>
    <n v="18"/>
    <x v="0"/>
    <x v="1"/>
    <s v="Redacció Pla de Viabilitat al sector industrial davant el Canvi Climàtic"/>
    <s v="Writing of a Viability Plan for industrial sector in relation to Climate Change"/>
    <s v="Atenent a les necessitats de subministrament de serveis (connexió a xarxa elèctrica principalment), a la d’aigua potable, connexió de gas natural, etc..... cal establir un pla de viabilitat. _x000a__x000a_Per tant es planteja la redacció d’aquest document tècnic, en forma de pla-_x000a__x000a_Aquest document ha de permetre garantir el subministrament de serveis en episodis puntuals o períodes curts de manca de subministrament a causa dels efectes ocasionats (possiblement) per inclemències associades al que pot suposar l’avanç del canvi climàtic en el sector industrial de Manresa i que van més enllà dels plans d’emergències actuals o els que ja descriuen els instruments de planificació i gestió d’emergències com el transcat (per exemple). _x000a_"/>
    <s v="Servei de Projectes Urbans i Infraestructures Territorials (projectes)"/>
    <n v="2020"/>
    <n v="2022"/>
    <s v="No iniciada"/>
    <m/>
    <m/>
    <s v="Sector Industrial de Manresa potencialment afectat. Serveis d'Emergència i Protecció Civil."/>
    <s v="Tormentes"/>
    <s v="Efectes en infraestructures"/>
    <s v="Augment del risc d'inundacions"/>
    <m/>
    <m/>
    <s v="Reducció del número d'empreses vulnerables a possibles efectes front el canvi climàtic"/>
    <s v="Reduction of the number of companies which are vulnerable to possible effects of climate change"/>
    <n v="15000"/>
    <n v="0"/>
    <n v="15000"/>
    <x v="0"/>
    <s v="Urbanisme"/>
    <m/>
    <m/>
    <s v="DUPROCIM i POUM."/>
    <s v="Ajuntament (directa)"/>
    <s v="Protecció civili i emergències"/>
    <x v="3"/>
  </r>
  <r>
    <s v="Manresa"/>
    <n v="19"/>
    <x v="0"/>
    <x v="6"/>
    <s v="Integració del PAESC al Pla de Govern (2016-2019) "/>
    <s v="Integration of PAESC in the Government Plan (2016-2019)"/>
    <s v="Durant el 2016 s’ha elaborat el Pla de Govern 2016-2019 que ha permès realitzar un procés participatiu ample al municipi. Un dels eixos (5) Espai Urbà, mobilitat i ciutat sostenible planteja diferents actuacions que interaccionen amb algunes de les accions que defineix el PAESC. _x000a__x000a_Cal considerar que aquest document parla del PAES i no del present PAESC._x000a__x000a_L’acció planteja que s’adapti aquest document del Programa Final del Pla de Govern (2016-2019) amb el document de PAESC, en especial al seu apartat 5, per tal de que els dos documents es recolzin mútuament. _x000a_"/>
    <s v="Equip Pla de Govern del consistori i Unitat de Medi Ambient i Canvi Climàtic"/>
    <n v="2017"/>
    <n v="2018"/>
    <s v="En curs"/>
    <s v="X"/>
    <s v="X"/>
    <s v="Tot el consitori de Manresa"/>
    <s v="Calor extrema"/>
    <m/>
    <m/>
    <m/>
    <m/>
    <s v="Número d'accions del PAESC dutes a terme dins del Pla de Govern (2016-2019)"/>
    <s v="Number of PAESC actions implemented within the Government Plan (2016-2019)"/>
    <n v="0"/>
    <n v="0"/>
    <n v="0"/>
    <x v="0"/>
    <s v="Urbanisme"/>
    <s v="Participació"/>
    <s v="Energia"/>
    <s v="PAESC i POUM."/>
    <s v="Ajuntament (directa)"/>
    <s v="Altres"/>
    <x v="3"/>
  </r>
  <r>
    <s v="Manresa"/>
    <n v="20"/>
    <x v="0"/>
    <x v="9"/>
    <s v="Adaptació del Consell de Salut."/>
    <s v="Creation of a Health Council"/>
    <s v="Manresa compta amb un consell sectorial específic de salut que funciona com a òrgan de participació canalitzador de les iniciatives i inquietuds ciutadanes relacionades amb temes concrets d’interès per a la ciutat. _x000a__x000a_Es proposa que es realitzi una assistència tècnica per part de la Unitat de Medi Ambient i Canvi Climàtic per tal de que es tinguin en consideració els aspectes i accions que defineix el PAESC en quant al vector salut i la seva relació davant el fenomen del canvi climàtic. _x000a__x000a_L’acció proposa el disseny i material informatiu gràfic i virtual per tal de poder disposar d’un mínim de contingut adreçat a tots els membres del consell que caldria que es renovés cada 5 anys. (Díptic)_x000a_"/>
    <s v="Consell Municipal de Salut"/>
    <n v="2017"/>
    <n v="2030"/>
    <s v="No iniciada"/>
    <m/>
    <m/>
    <s v="Tots els membres del consell de salut"/>
    <s v="Calor extrema"/>
    <s v="Aparició de noves malaties"/>
    <s v="Augment de les al·lèrgies"/>
    <s v="Augment de la mortalitat/morbilitat associada a la calor"/>
    <s v="Reducció de la despesa municipal en aspectes relacionats amb la salut. Millorar el coneixement i divulgació dels efectes del canvi climàtic i la seva previsió davant els aspectes relacionats directament amb la salut"/>
    <s v="Reducció des casos i incidències/any sobre la salut de la població relacionats amb el canvi climàtic. Reducció de les  incidències en temps."/>
    <s v="Reduction of cases and incidents/year on public health related to climate change. Reduction of incidents along time"/>
    <n v="700"/>
    <n v="350"/>
    <n v="5250"/>
    <x v="0"/>
    <s v="Altres"/>
    <m/>
    <m/>
    <s v="Pla de Salut 2017"/>
    <s v="Ajuntament (directa)"/>
    <s v="Salut"/>
    <x v="3"/>
  </r>
  <r>
    <s v="Manresa"/>
    <n v="21"/>
    <x v="0"/>
    <x v="1"/>
    <s v="Adaptació de l’aplicatiu ViuManresa per avisos en casos d’emergències amb campanya de promoció "/>
    <s v="Adaptation of ViuManresa app for emergency cases with a promotion campaign"/>
    <s v="L’Ajuntament de Manresa disposa d’un aplicatiu mòbil gratuït que permet realitzar pagaments, consultar informació de la ciutat diversa i sobretot permet rebre avisos personalitzats. Es tracta de la App anomenada ViuManresa. _x000a__x000a_L’acció passa per tal de poder ampliar els serveis que ofereix ara aquest aplicatiu i incorporar-hi un apartat específic d’avisos per emergències relacionades amb el clima i possibles efectes associats al fenomen del canvi climàtic.  D’aquesta manera els usuaris estarien informats de manera directa de l’activació de diferents plans i les mesures a adoptar.  _x000a__x000a_Aquesta adaptació hauria d’anar dirigida i coordinada a través del Servei d’Emergències i Protecció Civil que és qui gestiona l’activació de plans i alarmes en matèria de riscos ambientals. També s’hauria de considerar el departament de Salut. _x000a__x000a_Per altra banda, es proposa que es realitzi una campanya informativa associada també a aquest canvi de l’existència i ús de l’aplicació en el context de la població de Manresa L’objectiu passaria per augmentar el número d’usuaris actuals. _x000a_"/>
    <s v="Tècnics d'alcaldia i comunicació"/>
    <n v="2019"/>
    <n v="2020"/>
    <s v="No iniciada"/>
    <m/>
    <m/>
    <s v="Població en general, departament de comunicació i tècnics de protecció civil."/>
    <s v="Calor extrema"/>
    <s v="Transversal (comunicació i informació general o de fenòmens meteorològics)"/>
    <m/>
    <m/>
    <s v="Reducció de la mobilització d'agents i mitjans dels serveis d'emergències i protecció civil."/>
    <s v="Reducció de la població afectada davant d'episodis d'emergències."/>
    <s v="Reduction of population affected by emergency episodes"/>
    <n v="12000"/>
    <n v="500"/>
    <n v="12500"/>
    <x v="0"/>
    <s v="Altres"/>
    <m/>
    <m/>
    <s v="DUPROCIM i tots els Plans d'Emergències destacant INFOCAT i INUNCAT. Pla de Salut."/>
    <s v="Ajuntament (directa)"/>
    <s v="Protecció civili i emergències"/>
    <x v="3"/>
  </r>
  <r>
    <s v="Manresa"/>
    <n v="22"/>
    <x v="1"/>
    <x v="1"/>
    <s v="Redacció del DUPROCIM "/>
    <s v="Writing of DUPROCIM"/>
    <s v="L’Ajuntament de Manresa té previst que durant el 2017 es redacti el document DUPROCIM. Es tracta d’un document únic de protecció civil municipal que inclourà tots els plans en que Manresa està obligada a tenir (Procicats, PAMs, etc....). _x000a__x000a_Aquesta redacció suposarà actualitzar tots els plans i la informació associada pel que fa als agents implicats i ha de poder agilitzar tots els protocols i actuacions previstos. _x000a__x000a_L’acció proposa que es redacti de manera immediata aquest instrument o que se’n pugui donar prioritat per tal de que se’n pugui disposar de manera immediata. _x000a_"/>
    <s v="Emergències i Protecció Civil"/>
    <n v="2017"/>
    <n v="2018"/>
    <s v="En curs"/>
    <m/>
    <s v="X"/>
    <s v="Integral perquè engloba tots els agents implicats en tots els plans d'emergència municipals."/>
    <s v="Inundacions"/>
    <s v="Augment del risc d'inundacions"/>
    <s v="Augment de les sequeres (durada, freqüència i intensitat)"/>
    <s v="Augment del risc de riuades"/>
    <s v="Eficiència i rapidesa en la gestió i planificació dels riscos"/>
    <s v="Presència del document del DUPROCIM."/>
    <s v="Presence of DUPROCIM document. "/>
    <n v="0"/>
    <n v="0"/>
    <n v="0"/>
    <x v="0"/>
    <s v="Altres"/>
    <m/>
    <m/>
    <s v="Tots els associats als plans d'emergències existents i als protocols que quedaran unificats en un únic document. POUM."/>
    <s v="Ajuntament (indirecte)"/>
    <s v="Protecció civili i emergències"/>
    <x v="3"/>
  </r>
  <r>
    <s v="Manresa"/>
    <n v="23"/>
    <x v="0"/>
    <x v="1"/>
    <s v="Definició de les tasques i dotació dels recursos necessaris del departament de protecció civil per la seva adaptació davant les noves necessitats del Canvi Climàtic."/>
    <s v="Definition of tasks and necessary financial resources for the Civil Protection Department in order to adapt to new needs derived from Climate Change"/>
    <s v="Atenent a la vulnerabilitat que presenta el municipi amb aspectes associats directament amb el canvi climàtic, com són els incendis i els possibles augments d’episodis d’onades de calor i  fred, es considera que caldria estudiar la definició de tasques assignades actualment al Departament  d’Emergències i Protecció Civil en base a les capacitats humanes i de recursos fer front a les noves necessitats que es plantegen. _x000a__x000a_L’acció proposa que es faci aquest estudi intern i alhora que es plantegi un reforç de recursos humans, si més no, en els primers anys d’aplicació del PAESC i per reforçar la redacció del DUPROCIM i la resta d’accions del PAESC que depenen d’aquest departament. _x000a__x000a_Es proposa reservar una partida per disposar d’un tècnic a mitja jornada durant un període màxim de 3 anys. _x000a_"/>
    <s v="Emergències i Protecció Civil"/>
    <n v="2017"/>
    <n v="2019"/>
    <s v="No iniciada"/>
    <m/>
    <s v="X"/>
    <s v="Emergències i protecció civil i Recursos Humans de l'ajuntament"/>
    <s v="Inundacions"/>
    <s v="Augment del risc d'inundacions"/>
    <s v="Augment de les sequeres (durada, freqüència i intensitat)"/>
    <s v="Augment del risc de riuades"/>
    <s v="Eficiència i rapidesa en la gestió i planificació dels riscos"/>
    <s v="Augment de mitjans tècnics i físics del Departament de protecció civil i emergèrncies."/>
    <s v="Increase on technical and physical tools of Emergency and Civil Protection Department"/>
    <n v="16500"/>
    <n v="16500"/>
    <n v="49500"/>
    <x v="2"/>
    <s v="Urbanisme"/>
    <s v="Medi natural"/>
    <s v="Altres"/>
    <s v="DUPROCIM, POUM"/>
    <s v="Ajuntament (directa)"/>
    <s v="Protecció civili i emergències"/>
    <x v="3"/>
  </r>
  <r>
    <s v="Manresa"/>
    <n v="24"/>
    <x v="0"/>
    <x v="9"/>
    <s v="Revisió i actualització programa Gent Gran de Manresa en el context del Canvi Climàtic"/>
    <s v="Review and Update of Manresa Old People Programme in the context of the climate change"/>
    <s v="El programa de Gent gran està directament vinculat a la realitat de la gent gran de la ciutat i informa i proposa les accions municipals que s'hagin d'emprendre en cada cas. Atenent que un dels col•lectius vulnerables davant els possibles efectes del canvi climàtic és el de la gent gran, es creu necessari que en aquest programa s’integrin actuacions i programes relacionats amb poder fer front a les amenaces que aquest fenomen comporta. _x000a__x000a_En aquesta acció també s’incorpora la realització d’una campanya informativa dins de les activitats que promou el programa fent difusió:_x000a__x000a_- El fenomen del canvi climàtic i què pot comportar amb el dia a dia del col•lectiu de la gent gran._x000a_- El PAESC i la seva execució dins del Pla de Govern amb explicació de les accions relacionades amb el col•lectiu de la gent gran_x000a_- Informació sobre els recursos que disposa el consistori per fer front al canvi climàtic_x000a_"/>
    <s v="Unitat de Programes del Servei de Serveis Socials, Sanitat i programes de l'Ajuntament."/>
    <n v="2017"/>
    <n v="2021"/>
    <s v="No iniciada"/>
    <m/>
    <s v="X"/>
    <s v="Consell Municipal de la Gent Gran."/>
    <s v="Calor extrema"/>
    <s v="Augment de la mortalitat/morbilitat associada a la calor"/>
    <s v="Augment de les al·lèrgies"/>
    <s v="Aparició de noves malaties"/>
    <s v="Consienciació de la població i reducció dels efectes del canvi climàtic davant un col·lectiu molt vulnerable."/>
    <s v="Augment de l'esperança de vida en horitzó 2017-2030 del col·lectiu de la gent gran"/>
    <s v="Increase on elderly  life hope in horizon 2017-2030"/>
    <n v="2000"/>
    <n v="500"/>
    <n v="4000"/>
    <x v="0"/>
    <s v="Altres"/>
    <m/>
    <m/>
    <s v="Pla de Salut 2016-2019, Programa Activa't i Programa de la Gent Gran"/>
    <s v="Ajuntament (directa)"/>
    <s v="Salut"/>
    <x v="3"/>
  </r>
  <r>
    <s v="Manresa"/>
    <n v="25"/>
    <x v="1"/>
    <x v="9"/>
    <s v="Incloure protocols CC al programa Activa’t (Fundació sociosanitària)"/>
    <s v="Inclusion of Climate Change protocols in the Active your Self Programme (Socio-Health Foundation)"/>
    <s v="El programa Activa’t de la Fundació Sociosanitària de Manresa es base en la divulgació i posada en pràctica perquè les persones amb edat avançada tinguin un grau d’envelliment òptim._x000a__x000a_L’acció planteja que dins d’aquest programa s’inclogui i es desenvolupi un bloc informatiu que treballi el tema del canvi climàtic davant el col•lectiu de la gent gran. Caldrà que un tècnic de salut realitzi el traspàs d’aquesta informació amb un suport per part dels responsables que desenvolupin el PAESC. _x000a__x000a_Els ens implicats són els responsables del programa Activa’t de la Fundació Sociosanitària, els tècnics de salut i els responsables que treballaran pel desenvolupament i coordinació del PAESC (hauran de poder traslladar l’execució i previsió de realització de les accions)._x000a__x000a_El paper de l’ajuntament passa en poder fer una assistència tècnica per dotar de continguts el nou apartat del programa (definició de nous protocols, mesures addicionals, etc...). _x000a__x000a_El paper de la Fundació ha de ser poder posar en funcionament el nou apartat i fer-ne difusió i els tècnics vetllar per tal de que es posi en funcionament de manera correcta. _x000a_"/>
    <s v="Fundació Sociosanitària de Manresa"/>
    <n v="2018"/>
    <n v="2019"/>
    <s v="No iniciada"/>
    <m/>
    <m/>
    <s v="Fundació sociosanitària de Manresa. Consell de Gent Gran. "/>
    <s v="Calor extrema"/>
    <s v="Augment de la mortalitat/morbilitat associada a la calor"/>
    <m/>
    <m/>
    <s v="Augment de l'esperança de vida en horitzó 2017-2030 del col·lectiu de la gent gran"/>
    <s v="Número de protocols relacionats amb el Canvi Climàtic dins del Programa Activa't"/>
    <s v="Number of protocols related to Climate Change inside Programme Activa’t"/>
    <n v="1500"/>
    <n v="250"/>
    <n v="1750"/>
    <x v="0"/>
    <s v="Altres"/>
    <m/>
    <m/>
    <s v="Pla de Salut 2016-2019, Programa Activa't i Programa de la Gent Gran."/>
    <s v="Ajuntament (indirecte)"/>
    <s v="Salut"/>
    <x v="3"/>
  </r>
  <r>
    <s v="Manresa"/>
    <n v="26"/>
    <x v="0"/>
    <x v="1"/>
    <s v="Actualització anual dels protocols onada de calor i fred existents "/>
    <s v="Annual Update of existing Heat Wave Protocols and extension with new protocols derived from Climate Change threats"/>
    <s v="Tot i que la ciutat disposa de protocols d’actuació davant els fenòmens d’onades de calor i fres, aquests no es troben actualitzats pel que fa a ens i persones responsables. _x000a__x000a_L’acció es centra en que es faci una actualització dels dos protocols ja existents (fred i calor) en base a la realitat actual i que es considerin en els protocols les demandes del consell de la gent gran i la possible interacció amb les accions que resultin de la posada en funcionament del Pla de Govern (2016-2019). _x000a_"/>
    <s v="Sanitat i Emergències i Protecció Civil"/>
    <n v="2018"/>
    <n v="2019"/>
    <s v="No iniciada"/>
    <m/>
    <m/>
    <s v="Tècnics del Departament de Salut i del Departament d'Emergències i Protecció Civil."/>
    <s v="Calor extrema"/>
    <s v="Augment de les sequeres (durada, freqüència i intensitat)"/>
    <s v="Augment de la mortalitat/morbilitat associada a la calor"/>
    <m/>
    <s v="Disminució del grau d'assistència sanitària associat als protocols."/>
    <s v="Reducció del número d'intervercions associades als protocols en epidodis d'onada de calor i de fred."/>
    <s v="Reduction of interventions related to protocols in extreme heat or cold episodes"/>
    <n v="0"/>
    <n v="0"/>
    <n v="0"/>
    <x v="0"/>
    <s v="Educació"/>
    <s v="Equipaments"/>
    <s v="Altres"/>
    <s v="Pla de Salut 2017, Programa Activa't i Programa de la Gent Gran i DUPROCIM"/>
    <s v="Ajuntament (directa)"/>
    <s v="Protecció civili i emergències"/>
    <x v="3"/>
  </r>
  <r>
    <s v="Manresa"/>
    <n v="27"/>
    <x v="0"/>
    <x v="9"/>
    <s v="Elaboració protocols de salut pública relacionats amb plagues i similars causats pels efectes del Canvi Climàtic"/>
    <s v="Writing of public health protocols related to plagues and illnesses caused by the effects of climate change "/>
    <s v="L’acció passa per ampliar els protocols relacionats amb possibles efectes davant el canvi climàtic. En aquest cas s’elaborarà un nou protocol relacionat amb:_x000a__x000a_- afeccions no convencionals (mosquit tigre, vespa asiàtica, atacs de processionària del pi,.)_x000a_- al•lèrgies_x000a_- malalties no convencionals (malària, Febre de Chikungunya (transmesa per alguns casos de mosquit tigre), l’encefalitis de les paparres i la leishmaniosis).  _x000a__x000a_La informació necessària per poder definir els protocols vindrà donada, entre d’altres, per les dades que s’obtinguin del registre de dades que preveu l’acció 29._x000a_"/>
    <s v="Sanitat i Emergències i Protecció Civil"/>
    <n v="2018"/>
    <n v="2020"/>
    <s v="No iniciada"/>
    <m/>
    <m/>
    <s v="Tècnics del Departament de Salut i del Departament d'Emergències i Protecció Civil."/>
    <s v="Calor extrema"/>
    <s v="Aparició de noves malaties"/>
    <s v="Augment de les al·lèrgies"/>
    <m/>
    <s v="Disminució del grau d'assistència sanitària associat als protocols "/>
    <s v="Presència dels protocols i reducció d'assistències relacionades amb palgues i similars en relació al canvi climàtic."/>
    <s v="Presence of protocols and reduction of assistances related to plagues and similar caused by climate change"/>
    <n v="1500"/>
    <n v="1500"/>
    <n v="4500"/>
    <x v="0"/>
    <s v="Altres"/>
    <m/>
    <m/>
    <s v="Pla de Saut 2017."/>
    <s v="Ajuntament (directa)"/>
    <s v="Salut"/>
    <x v="3"/>
  </r>
  <r>
    <s v="Manresa"/>
    <n v="28"/>
    <x v="0"/>
    <x v="9"/>
    <s v="Digitalització i creació d’una base de dades de punts crítics de proliferació de patògens. "/>
    <s v="Digitalization and creation of a data base about critical points for proliferation of pathogens."/>
    <s v="Es crearà una base de dades que reculli informació associada als punts que es detecti la presència de patògens. Ela base de dades s’estructurà per punts de trobada de patògens_x000a__x000a_- Punt de trobada del patogen. Coordenades UTM i descripció de la seva localització_x000a_- Tipus de patogen. Amb especial atenció al  mosquit tigre (Aedes albopictus) ja present a la ciutat, paparres, i altres patògens segons es detecti._x000a_- Tipus de lloc de trobada del patogen. (Per exemple, un embornal en el cas del mosquit tigre)._x000a_- Sistema de tractament existent (tipus, quantitats....)_x000a_- Afectacions associades derivades del patogen_x000a__x000a_Cada any es digitalitzaran les dades obtingues per mitjà de la creació d’un SIG en el context de l’àmbit ciutat _x000a__x000a_Aquesta base de dades serà oberta i es podrà actualitzar cada any i podrà ser consultable pels serveis de manteniment de parcs i jardins i pel servei de manteniment d’embornals i infraestructures de la xarxa d’abastament d’aigua del municipi. _x000a__x000a_Al cap de dos anys d’elaborar la base de dades es realitzarà una diagnosi per avaluar l’evolució de l’aparició dels patògens i determinar possibles mesures correctores. _x000a_"/>
    <s v="Sanitat"/>
    <n v="2017"/>
    <n v="2030"/>
    <s v="No iniciada"/>
    <m/>
    <m/>
    <s v="Tècnics del Departament de Salut i de Manteniment."/>
    <s v="Calor extrema"/>
    <s v="Aparició de noves malaties"/>
    <m/>
    <m/>
    <s v="Augment de la capacitat de control per la radicació i control dels patògens"/>
    <s v="Reducció de població afectada davant patògens, com per exemple, el mosquit tigre."/>
    <s v="Reduction of population affected by pathogens, such as tiger mosquito"/>
    <n v="4500"/>
    <n v="500"/>
    <n v="11000"/>
    <x v="0"/>
    <s v="Altres"/>
    <s v="Aigua"/>
    <s v="Equipaments"/>
    <s v="Pla de Salut 2017."/>
    <s v="Ajuntament (directa)"/>
    <s v="Salut"/>
    <x v="3"/>
  </r>
  <r>
    <s v="Manresa"/>
    <n v="29"/>
    <x v="2"/>
    <x v="9"/>
    <s v="Creació d’un registre (base de dades d’al·lèrgies i malalties vinculades al Canvi Climàtic)"/>
    <s v="Creation of a register (data base for allergies and illnesses related to climate change)"/>
    <s v="Actualment el servei de sanitat de l’ajuntament de Manresa no disposa de cap registre (format base de dades o similars) relacionat amb l’ocurrència i naturalesa dels casos d’al•lèrgies detectats a la ciutat i de malalties relacionades amb el canvi climàtic (malària, febre de Chikunguny, l’encefalitis de les paparres i la leishmaniosis, entre altres. _x000a__x000a_Aquesta situació suposa no disposar d’informació prèvia per poder afrontar respostes i aplicacions de protocols per frenar-ne els efectes. Es realitzarà una base de dades amb manteniment anual que reculli els episodis registrats en els CAPS i hospitals i centres d’assistència de la ciutat. La informació serà gestionada per part dels tècnics de sanitat de l’ajuntament de Manresa i es realitzarà un informe resum anual. _x000a__x000a_L’anàlisi de les dades ha de permetre millorar i modificar els protocols que estableix l’acció 27._x000a_"/>
    <s v="Sanitat"/>
    <n v="2018"/>
    <n v="2030"/>
    <s v="No iniciada"/>
    <m/>
    <m/>
    <s v="Tècnics del Departament de Salut, CAPS, Hospital, centres assistencials de competència de la Generalitat."/>
    <s v="Calor extrema"/>
    <s v="Augment de les al·lèrgies"/>
    <s v="Aparició de noves malaties"/>
    <m/>
    <s v="Millora de les dades tècniques en l'elaboració de protocols de salut per fer front al canvi climàtic"/>
    <s v="Reducció de població afectada davant malalties relacionades amb el canvi climàtic. Reducció del temps de tractament i de despesa."/>
    <s v="Reduction of population affected by illnesses related to climate change. Reduction of waiting time and expense."/>
    <n v="3000"/>
    <n v="500"/>
    <n v="9000"/>
    <x v="0"/>
    <s v="Altres"/>
    <m/>
    <m/>
    <s v="Pla de Salut 2016-2019."/>
    <s v="Altres (Administració pública)"/>
    <s v="Salut"/>
    <x v="3"/>
  </r>
  <r>
    <s v="Manresa"/>
    <n v="30"/>
    <x v="0"/>
    <x v="9"/>
    <s v="Incorporació al PLA de SALUT dels aspectes relacionats amb el Canvi Climàtic que afecten a la salut pública."/>
    <s v="Incorporation in the Health Plan of different elements related to effects of climate change on public health"/>
    <s v="A l’any 2015 es va donar finalització al pla de salut vigent i s’ha començat a redactar un nou document que tindrà una vigència fins al 2019. És obvi que aquest document requereix de la incorporació dels aspectes de gestió i previsió del que comportarà (a mig termini) el canvi climàtic a Manresa._x000a__x000a_L’acció estableix que quedi incorporat en aquest pla:_x000a__x000a_- Les revisions i actualitzacions que resultin del Programa de la Gent Gran de Manresa_x000a_- Els protocols d’onada de calor i fred que preveu el PAESC en quant a aplicació i estudi de la seva idoneïtat amb proposta de mesures._x000a_- Els protocols que determina el PAESC en base a plagues i patògens_x000a_- Mesures correctores i preventives per fer front a les noves malalties i afectacions relacionades amb el canvi de les condicions ambientals._x000a_- Considerar l’anàlisi i seguiment de les bases de dades de punts de proliferació de patògens i els registres de malalties  i al•lèrgies relacionades amb el Canvi Climàtic. _x000a_"/>
    <s v="Departament de Salut"/>
    <n v="2017"/>
    <n v="2019"/>
    <s v="En curs"/>
    <m/>
    <s v="X"/>
    <s v="Tècnics del Departament de Salut, CAPS, Hospital, centres assistencials de competència de la Generalitat i Tècnics de la Unitat de Medi Ambient i Canvi Climàtic"/>
    <s v="Calor extrema"/>
    <s v="Augment de la mortalitat/morbilitat associada a la calor"/>
    <s v="Augment de les al·lèrgies"/>
    <m/>
    <m/>
    <s v="Número accions del Pla de Salut 2017 relacionades amb l'adaptació al canvi climàtic."/>
    <s v="Number of actions of Health Plan 2017 related to climate change adaptation"/>
    <n v="0"/>
    <n v="0"/>
    <n v="0"/>
    <x v="0"/>
    <s v="Altres"/>
    <m/>
    <m/>
    <s v="Pla de Salut 2016-2019 i DUPROCIM"/>
    <s v="Ajuntament (directa)"/>
    <s v="Salut"/>
    <x v="3"/>
  </r>
  <r>
    <s v="Manresa"/>
    <n v="31"/>
    <x v="2"/>
    <x v="9"/>
    <s v="Establir sistema seguiment avisos/alertes ozo troposfèric i al·lèrgens."/>
    <s v="Establishment of an alert system for tropospheric ozone and allergens"/>
    <s v="L’acció passa per establir un sistema de seguiment (control mensual) dels valors de concentració d’ozó troposfèric en el terme de Manresa. Aquest seguiment ha de permetre canalitzar episodis d’alerta per poder activar els corresponents protocols d’actuació i canalitzar les actuacions necessàries per part dels mitjans i serveis de protecció civil.  _x000a__x000a_Els agents implicats seran els tècnics del departament de la unitat de canvi climàtic i el Servei de Vigilància i Control de l'Aire de la Direcció General de Qualitat Ambiental que és qui canalitzarà les dades cap a l’ajuntament. _x000a__x000a_El paper de l’ajuntament haurà de ser el de realitzar els tràmits administratius necessaris per poder obtenir les dades i poder-les analitzar i canalitzar. En quant a la Direcció General de Qualitat Ambiental, aquesta realitzarà un paper d’informador. _x000a_"/>
    <s v="Unitat de Medi Ambient i Canvi Climàtic"/>
    <n v="2018"/>
    <n v="2030"/>
    <s v="No iniciada"/>
    <m/>
    <m/>
    <s v="Direcció General de Qualitat Ambiental i tècnics de la unitat de medi ambient i Canvi Climàtic."/>
    <s v="Calor extrema"/>
    <s v="Augment de les al·lèrgies"/>
    <s v="Aparició de noves malaties"/>
    <m/>
    <s v="Millora dels protocols i reducció d'efectes sobre la salut relacionats amb el canvi climàtic."/>
    <s v="Recull de la informació relacionada amb alertes i avisos per part del consistori"/>
    <s v="Report of information related on municipality alerts and advices "/>
    <n v="500"/>
    <n v="500"/>
    <n v="6500"/>
    <x v="0"/>
    <s v="Qualitat de l'aire"/>
    <s v="Altres"/>
    <m/>
    <s v="Pla de Salut 2016-2019."/>
    <s v="Altres (Administració pública)"/>
    <s v="Salut"/>
    <x v="3"/>
  </r>
  <r>
    <s v="Manresa"/>
    <n v="32"/>
    <x v="0"/>
    <x v="4"/>
    <s v="Creació de l’oficina del Canvi Climàtic de Manresa."/>
    <s v="Creation of the Climate Change Office of Manresa"/>
    <s v="La creació de l’oficina de canvi climàtic és un dels propòsits que es vol desenvolupar en el marc del programa de govern (2016-2019). _x000a__x000a_Aquest nou ens ha de permetre desenvolupar el document del PAESC i poder assumir la responsabilitat de les actuacions del PAESC que s’han assignat a la unitat de medi ambient i canvi climàtic, atenent que la creació de l’oficina portarà associada la creació de nous perfils tècnics que puguin desenvolupar aquesta tasca. De la mateixa manera, caldrà una reestructuració del departament de Xarxes i Eficiència Energètica del qual depèn en bona part el desenvolupament de les accions de mitigació del PAESC._x000a__x000a_Des de l’oficina també s’han de canalitzar els contactes i gestions per tal de que es puguin dur a terme les actuacions del PAESC que interaccionen amb altres departaments, ens o organismes del consistori o fora del consistori._x000a__x000a_Es considera clau que aquesta oficina es lligui directament amb l’oficina del POUM per la importància que suposa el desenvolupament d’aquest pla en el context del PAESC._x000a__x000a_Caldrà assignar al personal responsable de l’oficina tasques de divulgació i comunicació del canvi climàtic front a la població de Manresa. _x000a_"/>
    <s v="Unitat de medi ambient i Canvi Climàtic"/>
    <n v="2017"/>
    <n v="2030"/>
    <s v="No iniciada"/>
    <s v="X"/>
    <s v="X"/>
    <s v="Oficina del POUM, Responsables de desenvolupament del PAESC"/>
    <s v="Calor extrema"/>
    <m/>
    <m/>
    <m/>
    <m/>
    <s v="Presència i funcionament de l'oficina. Número actuacions realitzades del PAESC."/>
    <s v="Presence and work of the Office. Number of implemented PAESC actions "/>
    <n v="25000"/>
    <n v="25000"/>
    <n v="350000"/>
    <x v="1"/>
    <s v="Urbanisme"/>
    <s v="Aigua"/>
    <s v="Energia"/>
    <s v="POUM, Pla de Salut, Tot l'apartat de mitigació del PAESC."/>
    <s v="Ajuntament (directa)"/>
    <s v="Energia"/>
    <x v="3"/>
  </r>
  <r>
    <s v="Manresa"/>
    <n v="33"/>
    <x v="0"/>
    <x v="0"/>
    <s v="Inclusió al POUM de les mesures addicionals de l’avaluació ambiental del POUM en les últimes fases de redacció. "/>
    <s v="Inclusion in the POUM of additional environmental evaluation measures in the last phases of its redaction."/>
    <s v="El POUM de Manresa es troba (2016) en fase d’aprovació inicial. Aquesta situació implica que en base al document d’estudi ambiental estratègic i del que s’esdevingui de la fase d’exposició pública, es recolliran mesures addicionals i aspectes relacionats directe o indirectament amb la gestió del municipi en relació a fer front al canvi climàtic._x000a__x000a_L’acció passa per poder recollir aquests aspectes i desenvolupar-los en el marc del PAESC per poder integrar el POUM en el marc de les accions de mitigació i adaptació davant el canvi climàtic.  _x000a__x000a_Caldrà fer un seguiment per part dels tècnics de la unitat de medi ambient i canvi climàtic per tal de que es faci aquesta adaptació amb un suport tècnic en la redacció del document resum per la fase d’aprovació provisional. _x000a__x000a_En aquest document ambiental es podran recollir mesures addicionals per fer front al canvi climàtic recollides per l’administració i altres ens que hagin participat en el procés de participació ciutadana.  _x000a_"/>
    <s v="Unitat de medi ambient i canvi climàtic"/>
    <n v="2017"/>
    <n v="2019"/>
    <s v="No iniciada"/>
    <s v="X"/>
    <s v="X"/>
    <s v="Oficina del POUM i Unitat de Medi Ambient i Canvi Climàtic. Aigües de Manresa."/>
    <s v="Inundacions"/>
    <s v="Augment del risc d'inundacions"/>
    <s v="Augment de les sequeres (durada, freqüència i intensitat)"/>
    <s v="Augment del risc de riuades"/>
    <m/>
    <s v="Número actuacions incloses al POUM en la fase d'aprovació definitiva."/>
    <s v="Number of actions included in finally approved POUM"/>
    <n v="0"/>
    <n v="0"/>
    <n v="0"/>
    <x v="0"/>
    <s v="Urbanisme"/>
    <s v="Aigua"/>
    <m/>
    <s v="POUM i Inuncat"/>
    <s v="Ajuntament (directa)"/>
    <s v="Planificació urbanística"/>
    <x v="3"/>
  </r>
  <r>
    <s v="Manresa"/>
    <n v="34"/>
    <x v="0"/>
    <x v="6"/>
    <s v="Definir el procés de participació ciutadana dels consells municipals en base al procés de participació extern del PAESC segons proposta tècnica i segons situació actual."/>
    <s v="Definition of the citizen participation process of the municipal councils in relation to the external participation process of PAESC, taking into account the technical proposal and the current situation."/>
    <s v="L’acció passa per integrar el procés de participació plantejat al PAESC dins dels processos de participació que existeixen actualment i que funcionen a través dels consells municipals. _x000a__x000a_La intenció és que es reculli la proposta del PAESC per tal de que puguin interactuar en el desenvolupament de les accions de mitigació i adaptació els agents socials i de participació que normalment estan en actiu al municipi._x000a_"/>
    <s v="Tècnic de participació ciutadana "/>
    <n v="2017"/>
    <n v="2030"/>
    <s v="No iniciada"/>
    <s v="X"/>
    <s v="X"/>
    <s v="Departament de Participació i Acció Ciutadana. Consell de participació de la ciutat."/>
    <m/>
    <m/>
    <m/>
    <m/>
    <m/>
    <s v="Aplicació del procés de participació ciutadana plantejat al PAESC."/>
    <s v="Implementation on public participation processed designed in PAESC"/>
    <n v="0"/>
    <n v="0"/>
    <n v="0"/>
    <x v="0"/>
    <s v="Urbanisme"/>
    <s v="Energia"/>
    <s v="Verd urbà"/>
    <s v="Projecte Anella Verda. Pla Especial de Camins. Pla Especial de Protecció d'Arbres i Arberedes d'Interès Municipal de Manresa. INFOCAT. Pla de Prevenció d'Incendis. Banc de Terres. POUM. Pla de Salut. Programa de la Gent Gran de Manresa. "/>
    <s v="Ajuntament (directa)"/>
    <s v="Altres"/>
    <x v="3"/>
  </r>
  <r>
    <s v="Manresa"/>
    <n v="35"/>
    <x v="0"/>
    <x v="6"/>
    <s v="Definir un pla de comunicació ciutadana 2.0 associat al PAESC. "/>
    <s v="Definition of a 2.0 internal citizen communication plan related to PAESC"/>
    <s v="Una de les problemàtiques vigents del canvi climàtic a les ciutats i pobles és el desconeixement per part de la població, tant pel que fa a la seva existència, com en quina manera cal combatre’l i fer-hi front._x000a__x000a_L’acció planteja que es dissenyi i s’apliqui a posteriori un pla de comunicació 2.0 del PAEC on es treballi la informació relacionada amb el projecte a través de la utilització dels instruments 2.0 (principalment les catxes socials i el mecanisme d’interacció que ja existeix amb la web municipal)._x000a__x000a_Aquest pla ha de ser compatible i dirigit pels tècnics del departament de comunicació de l’ajuntament de Manresa i ha de treballar amb els canals 2.0 que ja es treballen en altres departaments de comunicació, com és el cas dels consells de participació. _x000a__x000a_El Pla de comunicació 2.0 ha d’anar amb concordança amb el pla de comunicació intern del consistori que defineix aquest PAESC._x000a_"/>
    <s v="Unitat de Medi Ambient i canvi climàtic juntament amb Tecnologies i Sistemes d'informació."/>
    <n v="2019"/>
    <n v="2022"/>
    <s v="No iniciada"/>
    <s v="X"/>
    <s v="X"/>
    <s v="Premsa local i comarcal, Població en general i Sistema de Comunicació del consistori."/>
    <m/>
    <m/>
    <m/>
    <m/>
    <m/>
    <s v="Presència del pla de comunicació i nº d'accions desenvolupades"/>
    <s v="Presence of the communication plan and number of implemented actions"/>
    <n v="3500"/>
    <n v="25"/>
    <n v="3575"/>
    <x v="0"/>
    <s v="Urbanisme"/>
    <s v="Altres"/>
    <m/>
    <s v="Projecte Anella Verda. Pla Especial de Camins. Pla Especial de Protecció d'Arbres i Arberedes d'Interès Municipal de Manresa. INFOCAT. Pla de Prevenció d'Incendis. Banc de Terres. POUM. Pla de Salut. Programa de la Gent Gran de Manresa."/>
    <s v="Ajuntament (directa)"/>
    <s v="Altres"/>
    <x v="3"/>
  </r>
  <r>
    <s v="Manresa"/>
    <n v="36"/>
    <x v="0"/>
    <x v="11"/>
    <s v="Elaboració d’un Pla de Prevenció de Residus Municipals en base al POUM"/>
    <s v="Preparation of a Municipal Waste Prevention Plan related to the POUM"/>
    <s v="El Pla haurà de contenir els elements mínims de tots els plans de planificació: diagnosi, objectius, accions i avaluació_x000a__x000a_S’ha de centrar en la prevenció, que és el camp més difícil, ja que afecta a aspectes com el model productiu i comercial i costums atàviques de la societat de consum com és “un sol ús” ._x000a__x000a_Es tindran en compte els següents aspectes: _x000a__x000a_- Fugir de les tendències d’aquestes tipologies de plans de desviar-se cap a la millora dels resultats de recollida selectiva en %, quan l’important seria reduir la quantitat a totes les fraccions._x000a_- Vincular ell pla al contracte de recollida de residus, pensant com pot contribuir a la prevenció de residus. Per exemple: dissenyant-se per fomentar la prevenció, destinant fons propis a la comunicació i l’educació ambiental, participant en projectes d’investigació i aplicació, creant sistemes, serveis i instal•lacions per fomentar la reparació, la reutilització i el reaprofitament._x000a_- Estudiar com pot contribuir i de quina manera la taxa d’escombraries en el global de la prevenció de residus del municipi. _x000a_- Definir actuacions d’educació ambiental i de promoció ciutadana (teixit associatiu)_x000a_- Els residus associats als comerços_x000a_- Els residus industrials."/>
    <s v="Unitat de Neteja i Medi Ambient"/>
    <n v="2018"/>
    <n v="2019"/>
    <s v="No iniciada"/>
    <s v="X"/>
    <s v="X"/>
    <s v="Empreses concessionàries de la contrata de recollida de residus. Públic objectiu"/>
    <m/>
    <m/>
    <m/>
    <m/>
    <m/>
    <s v="Reducció de la quantitat de residus (kg/dia) generats pels habitants de Manresa en totes les fraccions de recollida selectiva."/>
    <s v="Reduction of the amount of public waste (kg/day) generated by Manresa inhabitants in all the fractions of selective disposal"/>
    <n v="24000"/>
    <n v="1500"/>
    <n v="25500"/>
    <x v="2"/>
    <s v="Urbanisme"/>
    <m/>
    <m/>
    <s v="POUM"/>
    <s v="Ajuntament (directa)"/>
    <s v="Residus"/>
    <x v="3"/>
  </r>
  <r>
    <s v="Martorelles"/>
    <n v="1"/>
    <x v="0"/>
    <x v="7"/>
    <s v="Gestió del consum d'aigua municipal"/>
    <s v="Municipal water consumption management"/>
    <s v="Als equipaments municipals, especialment en els esportius, l’ús de mencanismes d'estalvi d'aigua com vàlvules reductores de cabal, cisternes de doble descàrrega, dutxes amb polsadors són bones mesures i de cost baix._x000a_Com a pas previ a la implantació de mecanismes d'estalvi s'ha començat a treballar en l'inventari i caracterització de les pòlisses de titularitat muniicpal. L'objectiu és fer-ne el seguiment i detectar consums irregulars, inusuals o superiors a la mitjana com ja s'està fent amb el consum d'energia."/>
    <s v="Servei d'Urbanimse i medi ambient"/>
    <n v="2017"/>
    <n v="2019"/>
    <s v="En curs"/>
    <s v="X"/>
    <m/>
    <m/>
    <s v="Sequeres"/>
    <s v="Augment de les sequeres (durada, freqüència i intensitat)"/>
    <m/>
    <m/>
    <s v="Estalvi econòmic"/>
    <m/>
    <m/>
    <m/>
    <m/>
    <n v="0"/>
    <x v="0"/>
    <m/>
    <m/>
    <m/>
    <m/>
    <s v="Ajuntament (directa)"/>
    <s v="Edificis"/>
    <x v="2"/>
  </r>
  <r>
    <s v="Martorelles"/>
    <n v="2"/>
    <x v="0"/>
    <x v="5"/>
    <s v="Gestió directa del subministrament d'aigua"/>
    <s v="Management of water supply"/>
    <s v="l’Ajuntament ha decidit promoure la municipalització del servei amb l’objectiu de gestionar de manera directa l’abastament i la distribució d’aigua, optimitzar recursos i mirar d’evitar l’elevada quantitat de fuites d’aigua que es produeixen a la xarxa de Martorelles. “La mitjana de fuites d’aigua en tot el municipi és del 21%, i concretament al nucli rbà  del 35%”, La comissió, que estarà formada per representants dels partits amb representació al ple i per personal tècnic de l’Ajuntament, analitzarà els aspectes tècnics i jurídics que cal tenir en compte a l’hora d’assumir la gestió directa del servei, i elaborarà els documents necessaris per dur a terme la municipalització._x000a_“Ens hem proposat de gestionar el servei d’aigua i estudiarem jurídicament i tècnicament com fer-ho”, va indicar Candela, qui va afegir que aquests estudis estaran enllestits a finals de març._x000a_“Haurem d’estudiar els recursos i les inversions que caldrà fer,tenint en compte que el 75% de les canalitzacions d’aigua al municipi són de fibrociment, que són molt ensibles i es fan malbé fàcilment”, va apuntar l’alcalde. Per fer-ho, l’Ajuntament comptarà amb la col·laboració del Consorci per a la Gestió Integral d’Aigües de Catalunya, una entitat pública que agrupa diferents ajuntaments implicats directament en el cicle integral de l’aigua a través de les seves empreses municipals._x000a_Malgrat tot, segons va manifestar Candela, “l’aigua potable és un bé indispensable i de primera necessitat”, i per això “és bo democratitzar el servei i allu-nyar-lo de la mercantilització que hi havia fins ara”. En aquest sentit, l’alcalde també va destacar que la gestió directa permetrà agilitzar la presa de decisions i actuar amb més celeritat en casos de pobresa energètica, en què determinats usuaris no puguin fer front al pagament del servei. servei de distribució d’aigua La gestió directa del servei ha de servir per optimitzar els recursos i racionalitzar els usos de l'aigua_x000a_"/>
    <s v="Alcaldia_x000a_Serveis Territorials"/>
    <n v="2017"/>
    <n v="2019"/>
    <s v="En curs"/>
    <s v="X"/>
    <m/>
    <m/>
    <s v="Sequeres"/>
    <s v="Augment de les sequeres (durada, freqüència i intensitat)"/>
    <m/>
    <m/>
    <m/>
    <m/>
    <m/>
    <m/>
    <m/>
    <n v="0"/>
    <x v="2"/>
    <m/>
    <m/>
    <m/>
    <m/>
    <s v="Ajuntament (directa)"/>
    <s v="Aigua"/>
    <x v="2"/>
  </r>
  <r>
    <s v="Martorelles"/>
    <n v="3"/>
    <x v="0"/>
    <x v="5"/>
    <s v="Tarificació de l'aigua pensada per reduir consum"/>
    <s v="Tariff of water designed to reduce consumption"/>
    <s v="Adpatar de Malgrat"/>
    <s v="Hisenda"/>
    <n v="2018"/>
    <n v="2019"/>
    <s v="No iniciada"/>
    <s v="X"/>
    <m/>
    <m/>
    <s v="Sequeres"/>
    <s v="Augment de les sequeres (durada, freqüència i intensitat)"/>
    <m/>
    <m/>
    <m/>
    <m/>
    <m/>
    <m/>
    <m/>
    <n v="0"/>
    <x v="0"/>
    <m/>
    <m/>
    <m/>
    <m/>
    <s v="Ajuntament (directa)"/>
    <s v="Aigua"/>
    <x v="2"/>
  </r>
  <r>
    <s v="Martorelles"/>
    <n v="4"/>
    <x v="0"/>
    <x v="5"/>
    <s v="Ús racional de l'aigua en el manteniment de zones verdes; reducció del consum i recursos alternatius a l'aigua potable"/>
    <s v="Rational use of water in the maintenance of green areas;"/>
    <s v="ESTRATÈGIES PER UN ÚS RACIONAL DE L’AIGUA_x000a_controlar la utilització de l’aigua potable per al reg dels parcs i_x000a_jardins de Martorelles els aspectes més interessants són:_x000a_• Seleccionar les espècies capaces de resistir llargs períodes de sequera i manca_x000a_d’aigua_x000a_• Agrupar les plantacions segons els seus requeriments hídrics_x000a_• Realitzar una prova pilot de recollida de les aigües pluvials per tal de veure els_x000a_resultats, rendiment, estalvi econòmic i amortització de la inversió_x000a_• Optar per un sistema de reg centralitzat que informa d'alteracions del funcionament_x000a_normal (“alarmes de reg”). Quan s'utilitza aigua no potable aquesta opció és obligatòria_x000a_per evitar problemes de contaminació_x000a_• El sistema de reg centralitzat permet tancar el reg en condicions climàtiques adverses_x000a_• El sistema de reg centralitzat permet la modificació del programa de reg ajustat a actes_x000a_socials sense necessitat d'actuar sobre cada zona per obrir o tancar_x000a_També aigua freàtica, de moment 1 pou_x000a_"/>
    <s v="Servei d'Urbanimse i medi ambient"/>
    <n v="2016"/>
    <n v="2020"/>
    <s v="En curs"/>
    <s v="X"/>
    <m/>
    <m/>
    <s v="Sequeres"/>
    <s v="Augment de les sequeres (durada, freqüència i intensitat)"/>
    <s v="Major vulnerabilitat del verd urbà"/>
    <m/>
    <m/>
    <m/>
    <m/>
    <m/>
    <m/>
    <n v="0"/>
    <x v="1"/>
    <s v="Verd urbà"/>
    <s v="Aigua"/>
    <m/>
    <s v="Pla Director de Verd Urbà_x000a_"/>
    <s v="Ajuntament (directa)"/>
    <s v="Aigua"/>
    <x v="2"/>
  </r>
  <r>
    <s v="Martorelles"/>
    <n v="5"/>
    <x v="0"/>
    <x v="0"/>
    <s v="Connexió dels espais verds urbans amb el Parc Natural de la Serralada Litoral"/>
    <s v="Connection of the urban parks with the Natural Park "/>
    <s v="Les connexions i els itineraris amb el Parc Natural: adequació de camins, senyalització, panels indicatius i mobiliari amb una cost aproximat de 17.000€. La tercera aposta que cal fer des del Pla Director del verd urbà de Martorelles és la creació d’itineraris senyalitzats que relliguin la trama urbana amb els espais naturals més propers,_x000a_enllaçant doncs els vinyets, el cementiri, el pessebre i la zona boscosa del Parc Natural de la serralada pre-litoral. El contacte amb la natura suposa un important benefici per la salut de les persones i la creació d’itineraris en espais periurbans i naturals fomenta l’activitat_x000a_física, redueix els nivells d’estrès, millora les capacitats cognitives d’infants i adults i aporta_x000a_benestar global i qualitat de vida ala ciutadania. Es important també identificar els_x000a_recorreguts amb senyalització explicativa de l’entorn natural, del patrimoni cultural i_x000a_paisatgístic i també de les opcions de les diverses modalitats d’activitat física que es poden_x000a_practicar tot seguint l’itinerari marcat._x000a_La connectivitat està directament relacionada amb la dotació i distribució de les zones verdes_x000a_urbanes i el seu enllaç amb el medi natural multiplica els serveis ambientals que aporta la_x000a_vegetació, proporciona espais de passeig i relació a la ciutadania i assegura la mobilitat de la_x000a_fauna terrestre. La presencia de verd en els nuclis urbans aporta un seguit de serveis ambientals_x000a_i socials que aporten benestar i salut a la ciutadania, però per a assegurar aquests serveis és_x000a_important enllaçar les estructures verdes urbanes amb l’espai natural proper assegura la seva_x000a_bona salut i permet avançar cap a la naturalització de la ciutat._x000a_La formalització del connector verd cap a la serralada Litoral ha de servir per:_x000a_• assegurar la capacitat de desplaçament de les diferents espècies que habiten aquest territori_x000a_entre els seus potencials hàbitats o ecosistemes_x000a_• millorar la permeabilitat ecològica per enriquir la qualitat de l’entorn, permetent els_x000a_moviments ecològics a través seu_x000a_• enriquir la diversitat paisatgística_x000a_• incrementar els serveis ambientals de la vegetació_x000a_• millorar els serveis socials facilitant la mobilitat de vianants i bicicletes, propiciant espais de_x000a_relació, socialització i participació, assegurant l’oci i l’esbarjo i el benestar físic i psíquic_x000a_• millorar en pedagogia tot assegurant programes de descoberta de la natura a ciutat i_x000a_fomentant actitud cíviques derivades del coneixement i funció de les zones verdes"/>
    <s v="Servei d'Urbanimse i medi ambient"/>
    <n v="2019"/>
    <n v="2021"/>
    <s v="No iniciada"/>
    <m/>
    <s v="X"/>
    <s v="Ajuntament_x000a_Consorci Parc Serralada Litoral_x000a_Ciutadania"/>
    <s v="Calor extrema"/>
    <s v="Augment de la mortalitat/morbilitat associada a la calor"/>
    <s v="Major vulnerabilitat del verd urbà"/>
    <s v="Vulnerabilitat de les espècies forestals a malalties i plagues"/>
    <s v="Foment de l'activitat física_x000a_Connectivitat ecologica_x000a_Qualitat urbana_x000a_Qualitat de vida_x000a_"/>
    <s v="Entorn urbà per a un major comfort climàtic"/>
    <s v="Urban environment for greater climatic comfort"/>
    <n v="17000"/>
    <m/>
    <n v="17000"/>
    <x v="0"/>
    <s v="Verd urbà"/>
    <s v="Verd urbà"/>
    <m/>
    <s v="Pla Director de Ved Urbà (PDVU)_x000a_POUM"/>
    <s v="Ajuntament (directa)"/>
    <s v="Planificació urbanística"/>
    <x v="2"/>
  </r>
  <r>
    <s v="Martorelles"/>
    <n v="6"/>
    <x v="0"/>
    <x v="0"/>
    <s v="Gestió integrada de plagues"/>
    <s v="Integrated pest management"/>
    <s v="Es recomana seguir amb el sistema de gestió integrada de plagues_x000a_La Gestió Integrada de Plagues (GIP) és un sistema que consisteix en l’examen curós de_x000a_tots els mètodes de protecció vegetal disponibles i posterior integració de les mesures_x000a_adequades per evitar el desenvolupament de poblacions d’organismes nocius i mantenir l’ús_x000a_dels productes fitosanitaris i altres formes d’intervenció en nivells que siguin econòmicament_x000a_i ecològicament justificats, és a dir, que siguin sostenibles, i que redueixin o minimitzin els_x000a_riscos per la salut humana i el medi ambient_x000a_Es tracta d’ una tècnica natural de control de plagues que inclou sistemes tant diversos com_x000a_l’ús de depredadors introduïts o naturals, tractaments amb productes no-contaminants ni_x000a_residuals, instauració de refugis per insectes beneficiosos (caixes niu, plantes refugi,...),_x000a_etc..._x000a_La GIP es una tècnica respectuosa amb el medi ambient i segura per als ciutadans però_x000a_també eficaç ja que permet establir en els espais verds un equilibri entre les plagues i els_x000a_seus depredadors que permet mantenir les plagues a nivells baixos amb un mínim_x000a_d’actuacions. Per últim la GIP s’ha demostrat com un sistema que estalvia de manera_x000a_considerable costos econòmics a mig termini._x000a_"/>
    <s v="Servei d'Urbanimse i medi ambient"/>
    <n v="2015"/>
    <n v="2020"/>
    <s v="En curs"/>
    <m/>
    <m/>
    <m/>
    <s v="Calor extrema"/>
    <s v="Major vulnerabilitat del verd urbà"/>
    <m/>
    <m/>
    <s v="Disminució de la contaminació del sòl i les aigües i dels riscos per a la salut derivats de l'ús de fitosanitaris._x000a_Foment de la biodiversitat"/>
    <m/>
    <m/>
    <m/>
    <m/>
    <n v="0"/>
    <x v="0"/>
    <s v="Verd urbà"/>
    <m/>
    <m/>
    <s v="Pla Director del Verd Urbà"/>
    <s v="Ajuntament (directa)"/>
    <s v="Planificació urbanística"/>
    <x v="2"/>
  </r>
  <r>
    <s v="Martorelles"/>
    <n v="7"/>
    <x v="0"/>
    <x v="0"/>
    <s v="Transformació en un model de jardineria sostenible dels parcs de Joan Miró i Can Sunyer naturalitzant el torrent de Can Sunyer"/>
    <s v="Sustainable gardening in the main parks"/>
    <s v="Els espais verds mes emblemàtics, Can Sunyer i el Parc Joan Miro, han d’esdevenir el_x000a_model de com han de ser els espais verds de Martorelles, tot aplicant-hi criteris de jardineria_x000a_sostenible i ampliant la paleta vegetal amb gespes de baix consum(macro -termes),_x000a_especies de qualitat paisatgística que s’ajustin als criteris de sostenibilitat. L’ús de plantes_x000a_vivaces en lloc de plantes de cicle anual, significa un important estalvi en recursos_x000a_econòmics atès que el cicle vital de les plantes vivaces pot allargar-se fins a 10 anys, sense_x000a_necessitat de reposar-les, el que implicarà, també, un estalvi en recursos de personal. La_x000a_sostenibilitat aplicada a la jardineria pública significa també l’ús d’espècies amb baixos_x000a_requeriments hídrics –d’origen mediterrani o ben adaptades – d’estètica natural, evitant_x000a_retalls o podes innecessàries. També forma part de la cultura de la sostenibilitat la_x000a_recuperació de les restes vegetals per a la seva utilització en el propi parc, en forma de_x000a_compost- aportació de matèria orgànica per enriquir els sòls – o bé com a mulching o_x000a_cobertura de parterres, que evita la pèrdua de la humitat del sòl, la proliferació de males_x000a_herbes i proporciona un acabat estètic."/>
    <s v="Servei d'Urbanimse i medi ambient"/>
    <n v="2019"/>
    <n v="2021"/>
    <s v="No iniciada"/>
    <m/>
    <s v="X"/>
    <s v="Ajuntament _x000a_Ciutadania"/>
    <s v="Calor extrema"/>
    <s v="Augment de les sequeres (durada, freqüència i intensitat)"/>
    <s v="Major vulnerabilitat del verd urbà"/>
    <s v="Augment del risc d'inundacions"/>
    <s v="Qualitat urbana_x000a_Qualitat de vida"/>
    <s v="Entorn urbà per un major comfort climàtic. Naturalització del tram urbà del torrent. "/>
    <s v="Naturalization of the urban section of the creek"/>
    <n v="85000"/>
    <m/>
    <n v="85000"/>
    <x v="1"/>
    <s v="Verd urbà"/>
    <m/>
    <m/>
    <s v="Pla Director del Verd Urbà"/>
    <s v="Ajuntament (directa)"/>
    <s v="Planificació urbanística"/>
    <x v="2"/>
  </r>
  <r>
    <s v="Martorelles"/>
    <n v="8"/>
    <x v="0"/>
    <x v="0"/>
    <s v="Revisió dels usos en zones inundables"/>
    <s v="Review of uses in flood areas"/>
    <s v="Adaptar de Malgrat_x000a_La revisió s'haurà d'integrar en la redacció del POUM_x000a_Valorar les solucions en zones de ruptura de pendent, millores en els drenatges, crear espais per a la laminació d'avingudes…."/>
    <s v="Servei d'Urbanimse i medi ambient"/>
    <n v="2018"/>
    <n v="2020"/>
    <s v="No iniciada"/>
    <m/>
    <m/>
    <m/>
    <s v="Inundacions"/>
    <s v="Augment del risc d'inundacions"/>
    <s v="Major intensitat de les tempestes"/>
    <m/>
    <m/>
    <m/>
    <m/>
    <m/>
    <m/>
    <n v="0"/>
    <x v="0"/>
    <s v="Urbanisme"/>
    <m/>
    <m/>
    <s v="POUM"/>
    <s v="Ajuntament (directa)"/>
    <s v="Planificació urbanística"/>
    <x v="2"/>
  </r>
  <r>
    <s v="Martorelles"/>
    <n v="9"/>
    <x v="1"/>
    <x v="2"/>
    <s v="Promoció de l'agricultura ecologica i sostenible"/>
    <s v="To promote ecological and sustainable agriculture"/>
    <s v="És voluntat de l'Ajuntament de Martorelles mantenir el cultiu de la vinya i treballar per la recuperació del conreu de les cireres com a marca del municipi. En aquest context, es promourà que s'adopti el cultiu ecològic com a mètode de producció. L'acció contempla els contactes amb les persones vinculades als cultius per dissenyar estratègies conjuntes, informar sobre les possibilitats que ofereix el sector ecològic i facilitar l'assessorament._x000a_La divulgació i difusió dels mètodes de l'agricultura ecològica ja s'han posat en pràctica en el procés per a l'adjudicació dels Horts urbans de Can Camp."/>
    <s v="Servei d'Urbanimse i medi ambient"/>
    <n v="2017"/>
    <n v="2020"/>
    <s v="En curs"/>
    <m/>
    <m/>
    <m/>
    <s v="Sequeres"/>
    <s v="Augment de les sequeres (durada, freqüència i intensitat)"/>
    <s v="Canvis en les zones cultivables"/>
    <s v="Vulnerabilitat dels cultius a malalties i plagues"/>
    <s v="Producció agrícola amb valor afegit._x000a_Elements per a la promoció turística del municipi."/>
    <m/>
    <m/>
    <m/>
    <n v="3000"/>
    <n v="9000"/>
    <x v="0"/>
    <m/>
    <m/>
    <m/>
    <m/>
    <s v="Ajuntament (indirecte)"/>
    <s v="Agricultura i sector forestal"/>
    <x v="2"/>
  </r>
  <r>
    <s v="Martorelles"/>
    <n v="10"/>
    <x v="0"/>
    <x v="2"/>
    <s v="Intensificació del manteniment dels camins i perímetres contra incendis"/>
    <s v="Maintenance of ways and perimeters of fire prevention"/>
    <s v="Continuar amb el programa preventiu anual de manteniment de camins i dels perímetres de protecció prioritària i valorar la necessitat d'intensificar-lo davant l'incrment del risc d'incendi forestal. Avaluar si es disposa d'una correcta senyalització dels camins i prodecir amb implantar les millores pertinents. , "/>
    <s v="Servei d'Urbanimse i medi ambient"/>
    <n v="2017"/>
    <n v="2022"/>
    <s v="En curs"/>
    <m/>
    <m/>
    <m/>
    <s v="Incendis forestals"/>
    <s v="Major risc d'incendi"/>
    <m/>
    <m/>
    <m/>
    <m/>
    <m/>
    <m/>
    <m/>
    <n v="0"/>
    <x v="2"/>
    <m/>
    <m/>
    <m/>
    <m/>
    <s v="Ajuntament (directa)"/>
    <s v="Agricultura i sector forestal"/>
    <x v="2"/>
  </r>
  <r>
    <s v="Martorelles"/>
    <n v="11"/>
    <x v="1"/>
    <x v="2"/>
    <s v="Associacionisme entre propietaris i promoció dels plans d'ordenació forestal"/>
    <s v="Associations between owners and promotion of forest management plans"/>
    <s v="Adaptar de Malgrat"/>
    <s v="Servei d'Urbanimse i medi ambient"/>
    <n v="2020"/>
    <n v="2022"/>
    <s v="No iniciada"/>
    <m/>
    <m/>
    <m/>
    <s v="Incendis forestals"/>
    <s v="Incendis forestals"/>
    <s v="Vulnerabilitat de les espècies forestals a malalties i plagues"/>
    <s v="Major intensitat de les tempestes"/>
    <s v="Millora de la qualitat dels boscos_x000a_Major potenical per a la silvicultura."/>
    <m/>
    <m/>
    <m/>
    <m/>
    <n v="0"/>
    <x v="0"/>
    <m/>
    <m/>
    <m/>
    <m/>
    <s v="Ajuntament (indirecte)"/>
    <s v="Agricultura i sector forestal"/>
    <x v="2"/>
  </r>
  <r>
    <s v="Martorelles"/>
    <n v="12"/>
    <x v="0"/>
    <x v="9"/>
    <s v="Aplicar el Pla d'Actuació per la miilora de la qualitat de l'aire"/>
    <s v="Apply the Action Plan for the improvement of air quality"/>
    <s v="Martorelles està situada en l’àrea d’especial protecció de l’ambient atmosfèrica a raó de les concentracions de PM10 i NOx. Per fer front a aquesta problemàtica,es va redactar el Pla de Millora de la Qualitat de l’Aire per a un àmbit integrat per 10 municipis del Vallès Oriental que preveu una sèrie d’accions encaminades a disminuir les concentracions d’aquests contaminants a l’aire._x000a_La contaminació atmosfèrica és un factor agreujant dels riscos associats a les malalties respiratòries i altres afeccions a la salut que es poden veure incrementades com a conseqüència del canvi climàtic. Per aquest motiu, les mesures incloses en el PMQA es consideren també mesures d’adaptació. _x000a_El segon Plenari de la Taula intermunicipal de la qualitat de l'aire a la ZQA2 del Vallès Oriental, liderada per Granollers i formada per 17 municipis, ha acordat aquest divendres presentar 10 mesures per reduir la contaminació atmosfèrica_x000a_"/>
    <s v="Servei d'Urbanimse i medi ambient"/>
    <n v="2017"/>
    <n v="2020"/>
    <s v="En curs"/>
    <s v="X"/>
    <m/>
    <m/>
    <s v="Calor extrema"/>
    <s v="Augment de la mortalitat/morbilitat associada a la calor"/>
    <s v="Augment de les al·lèrgies"/>
    <m/>
    <s v="Millora de la qualitat de l'aire"/>
    <m/>
    <m/>
    <m/>
    <m/>
    <n v="0"/>
    <x v="2"/>
    <s v="Qualitat de l'aire"/>
    <m/>
    <m/>
    <s v="Pla supramunicial de Millora de la Qualitat de l'aire"/>
    <s v="Ajuntament (directa)"/>
    <s v="Salut"/>
    <x v="2"/>
  </r>
  <r>
    <s v="Martorelles"/>
    <n v="13"/>
    <x v="0"/>
    <x v="9"/>
    <s v="Protocol d'actuació envers la població vulnerable a el calor"/>
    <s v="Action protocol towards the vulnerable population at extreme temperature"/>
    <s v="Adaptar de Malgrat"/>
    <s v="Servei d'Urbanimse i medi ambient"/>
    <n v="2018"/>
    <n v="2019"/>
    <s v="No iniciada"/>
    <m/>
    <m/>
    <m/>
    <s v="Calor extrema"/>
    <s v="Augment de la mortalitat/morbilitat associada a la calor"/>
    <m/>
    <m/>
    <m/>
    <m/>
    <m/>
    <m/>
    <m/>
    <n v="0"/>
    <x v="0"/>
    <m/>
    <m/>
    <m/>
    <m/>
    <s v="Ajuntament (directa)"/>
    <s v="Salut"/>
    <x v="2"/>
  </r>
  <r>
    <s v="Martorelles"/>
    <n v="14"/>
    <x v="0"/>
    <x v="1"/>
    <s v="Redacció del DUPROCIM tenint en consideració la intensitat i freqüència dels impactes associats al canvi climàtic."/>
    <s v="Write the Municipal emergency plan "/>
    <s v="= Malgrat_x000a_La redacció del DUPROCIM proporciona una identificació d'edificis, equipaments i altres elements vulnerables als riscos que poden ser potenciats pel canvi climàtic. També estableix els bases per als protocols d'actuació en cas de'emergències.."/>
    <s v="Servei d'Urbanimse i medi ambient"/>
    <n v="2017"/>
    <n v="2018"/>
    <s v="En curs"/>
    <m/>
    <m/>
    <m/>
    <s v="Inundacions"/>
    <s v="Augment del risc d'inundacions"/>
    <s v="Major risc d'incendi"/>
    <s v="Augment de la mortalitat/morbilitat associada a la calor"/>
    <m/>
    <m/>
    <m/>
    <m/>
    <m/>
    <n v="0"/>
    <x v="0"/>
    <m/>
    <m/>
    <m/>
    <m/>
    <s v="Ajuntament (directa)"/>
    <s v="Protecció civili i emergències"/>
    <x v="2"/>
  </r>
  <r>
    <s v="Martorelles"/>
    <n v="15"/>
    <x v="1"/>
    <x v="1"/>
    <s v="Incorporació de crieris preventius en les activitats situades en zona inundable"/>
    <s v="Addition of preventive criteria in areas located to flood plains"/>
    <s v="Adpatar de Malgrat"/>
    <s v="Servei d'Urbanimse i medi ambient"/>
    <n v="2020"/>
    <n v="2021"/>
    <s v="No iniciada"/>
    <m/>
    <m/>
    <m/>
    <s v="Inundacions"/>
    <s v="Augment del risc d'inundacions"/>
    <s v="Major intensitat de les tempestes"/>
    <m/>
    <m/>
    <m/>
    <m/>
    <m/>
    <m/>
    <n v="0"/>
    <x v="0"/>
    <m/>
    <m/>
    <m/>
    <m/>
    <s v="Ajuntament (indirecte)"/>
    <s v="Protecció civili i emergències"/>
    <x v="2"/>
  </r>
  <r>
    <s v="Martorelles"/>
    <n v="16"/>
    <x v="1"/>
    <x v="6"/>
    <s v="Establiment de convenis amb els agents econòmics locals"/>
    <s v="Establishment of agreements with local economic agents"/>
    <s v="després de mesos de negociació entre el consistori i_x000a_l’empresa embotelladora Cobega per renovar el conveni, s’ha_x000a_arribat a un nou acord que “recull la plena regularització de la_x000a_xarxa d’abastament d’aigua”, explicava l’alcalde Marc Candela,_x000a_qui es mostrava satisfet per l’acord assolit. “És un molt bon acord_x000a_per a Martorelles, perquè ens dóna estabilitat financera”, va dir al_x000a_ple._x000a_Amb aquest nou acord, el consistori ingressarà una quantitat de_x000a_456.000 euros anuals com a quota fixa de servei,_x000a_independentment del consum d’aigua que faci l’empresa. Es_x000a_tracta d’un model diferent al que hi havia fins ara, en què_x000a_l’empresa pagava una taxa reduïda de 0,55 euros per metre_x000a_cúbic consumit, equivalent a poc més de 200.000 euros anuals._x000a_El govern municipal va explicar que avalaven l’acord els informes_x000a_de secretaria, intervenció i assessoria legal de l’Ajuntament, i que_x000a_a partir d’ara, a més de la quota fixa de servei, hi haurà una_x000a_fórmula per calcular les ordenances a partir del que estableixi_x000a_l’Agència Catalana de l’Aigua (ACA). “A més de la tarifa d’ús_x000a_domèstic, industrial i de grans consumidors, ara afegirem la tarifa_x000a_Cobega”, una taxa reduïda que l’ACA establirà i revisarà cada_x000a_any._x000a_El regidor d’Hisenda, Joan Marc Flores, va destacar que l’acord_x000a_és positiu per a Martorelles perquè “és un conveni a llarg_x000a_termini –fins al 31 de desembre del 2025–, es desvincula del_x000a_consum d’aigua, el poble queda protegit de qualsevol modificació_x000a_de tarifes i ordena un tema que des del 2006 fins ara ha estat_x000a_provisional”. En aquest sentit, Flores també va explicar que a_x000a_partir d’ara Cobega tindrà el seu propi comptador d’aigua a les_x000a_portes de les instal·lacions i que la canonada que travessa la_x000a_carretera de la Roca passarà a mans municipals._x000a_La planta de Coca-Cola, consumidora d’entre el 72% i el 75% de_x000a_l’aigua potable del municipi, no disposava fins ara d’un comptador_x000a_propi de consum d’aigua. Durant nou anys s’ha imputat a_x000a_l’empresa la diferència entre l’aigua que entrava al municipi i el_x000a_que sumaven els comptadors de la resta d’empreses i cases_x000a_del poble, una situació que el nou acord resoldrà. “Fins ara_x000a_Cobega no tenia un comptador propi, i el nou acord permetrà que_x000a_l’empresa registri amb exactitud el seu consum”. Es dóna el cas,_x000a_a més, que les pèrdues d’aigua en xarxa es calculen en prop d’un_x000a_21% a Martorelles"/>
    <s v="Alcaldia_x000a_Servei d'Urbanimse i medi ambient"/>
    <n v="2017"/>
    <n v="2025"/>
    <s v="En curs"/>
    <s v="X"/>
    <m/>
    <m/>
    <s v="Sequeres"/>
    <s v="Augment de les sequeres (durada, freqüència i intensitat)"/>
    <m/>
    <m/>
    <m/>
    <m/>
    <m/>
    <m/>
    <m/>
    <n v="0"/>
    <x v="0"/>
    <m/>
    <m/>
    <m/>
    <m/>
    <s v="Ajuntament (indirecte)"/>
    <s v="Altres"/>
    <x v="2"/>
  </r>
  <r>
    <s v="Martorelles"/>
    <n v="17"/>
    <x v="0"/>
    <x v="6"/>
    <s v="Campamya per donar a conèicer el canvi climàtic i els seus efectes"/>
    <m/>
    <s v="Adaptar de Malgrat"/>
    <s v="Servei d'Urbanimse i medi ambient"/>
    <n v="2020"/>
    <n v="2025"/>
    <s v="No iniciada"/>
    <m/>
    <m/>
    <m/>
    <m/>
    <s v="Transversal (comunicació i informació general o de fenòmens meteorològics)"/>
    <m/>
    <m/>
    <m/>
    <m/>
    <m/>
    <m/>
    <n v="1000"/>
    <n v="5000"/>
    <x v="0"/>
    <s v="Educació"/>
    <m/>
    <m/>
    <m/>
    <s v="Ajuntament (directa)"/>
    <s v="Altres"/>
    <x v="2"/>
  </r>
  <r>
    <s v="Mataró"/>
    <n v="1"/>
    <x v="0"/>
    <x v="2"/>
    <s v="Elaboració d'un Pla Estratègic del sòl no urbanitzable en la clau agrícola"/>
    <s v="Drafting  an strategic plan of agricultural land"/>
    <s v="Consensuar un document que determini accions i les prioritzi i pressuposti en un marc temporal fins al 2030, a partir del treball previ realitzat que aglutina els plans, projectes i documents preexistents. També ha de preveure la definició i execució d’un procés de participació ciutadana amb els propietaris i agents relacionats amb el sòl agrícola del municipi. _x000a_Objectius principals del pla:_x000a_- Consolidar els espais periurbans mantenint els seus usos agroforestals i potenciant-ne la seva utilitat pública._x000a_- Disposar d’un banc de terres agràries per frenar l’abandonament i garantir la biodiversitat i posar en valor el motor econòmic de l’agricultura._x000a_- Mantenir la biodiversitat agrària_x000a_- Impulsar l’activitat agrícola i adaptar-la davant els efectes possibles del canvi climàtic._x000a_- Incloure, reformular i preveure millores en el sistema de control dels usos indeguts en l’àmbit del sòl agrícola i permetre la continuïtat de les accions que ja es duen a terme de manera continuada en el global del sòl no urbanitzable. _x000a_- Garantir la disponibilitat d'aigua per ús de reg de tot el sòl agrícola de Mataró, i alhora, millorar la capacitat de càrrega actual de l'aqüífer i la seva qualitat en quant a regulació d'usos._x000a_- Afavorir el consum local del producte agrícola_x000a_- Potenciar i afavorir la producció agrícola ecològica_x000a_Aquest Pla Estratègic ha de recollir instruments ja existents (redactats i no implantats) que tenen relació directa amb la gestió del sòl no urbanitzable amb la clau agrícola. Documents previs a considerar: L’esborrany de projecte  “El sòl no urbanitzable: un valor a potenciar entre tots” redactat des de la Unitat de Gestió Agrícola i Forestal  en podria ser el punt de partida_x000a_Pla Especial Cinc Sènies - Mata - Valldeix. Disposa d’una comissió especial de seguiment del pla.  Caldrà considerar (adaptació al planejament vigent sectorial) i el que es recull en la Modificació del PGOM de Mataró en adaptació al Pla Director Urbanístic del Sistema Costaner (PDUSC). _x000a_També caldrà i considerar les accions que es recullen en un pla estratègic fet per Unió de Pagesos en relació a aquest àmbit de les Cinc Sènies. _x000a_Accions bàsiques i centrals que ha de contenir:_x000a_1. Desenvolupament del Pla Especial o de Gestió per les Cinc Sènies - Mata - Valldeix._x000a_2. Millora dels mitjans de controls dels usos indeguts en el SNU. (Preveu establir i redefinir un protocol segons les actuacions que ja es duen a terme actualment i donar continuïtat a la realització de tasques dins de la clau agrícola del sòl no urbanitzable.)_x000a_Accions relacionades amb el pla anterior (Pla de lluita contra el canvi climàtic - Agenda 21 Mataró):_x000a_1.6.2.a “Desenvolupar un Pla especial o un altre instrument de normativa urbanística que permeti aconseguir els objectius de protecció i gestió de l’espai de les Cinc Sènies-Mata-Valldeix”_x000a_ 3.2.1.a. “Millorar els mitjans de control dels usos indeguts en el sòl no urbanitzable del municipi”_x000a__x000a_"/>
    <s v="Unitat de Gestió Agrícola i Forestal_x000a_Servei d'Urbanisme"/>
    <n v="2018"/>
    <n v="2030"/>
    <s v="En curs"/>
    <m/>
    <s v="X"/>
    <s v="Sector agrícola. Unió de Pagesos."/>
    <s v="Sequeres"/>
    <s v="Canvis en les zones cultivables"/>
    <s v="Augment de desertització o aridesa"/>
    <s v="Augment de les sequeres (durada, freqüència i intensitat)"/>
    <s v="Millora en la biodiverstiat del municipi. Millor regulació i funcionament de l'aqüífer. Reactivació econòmica d'un sector molt residual."/>
    <s v="Augment de la superfície conreada a Mataró."/>
    <m/>
    <n v="0"/>
    <n v="0"/>
    <n v="2000"/>
    <x v="0"/>
    <s v="Urbanisme"/>
    <s v="Aigua"/>
    <m/>
    <s v="Pla Director Urbanístic del Sistema Costaner (PDUSC). Pla Especial Cinc Sènies - Mata -Valldeix. Anella Verda-  Blava"/>
    <s v="Ajuntament (directa)"/>
    <s v="Agricultura i sector forestal"/>
    <x v="3"/>
  </r>
  <r>
    <s v="Mataró"/>
    <n v="2"/>
    <x v="2"/>
    <x v="2"/>
    <s v="Millora de les condicions de les rieres i els torrents"/>
    <s v="Improvement of the conditions of habitats in streams and creeks"/>
    <s v="Donar continuïtat als treballs previs d’estudi i necessitats i execució d’actuacions de millora als trams del Torrent de la Salamandra i el Torrent de Can Solé i establir un programa continu de restauració de neteja i esbrossada de canya (Arundo donax) per potenciar les poblacions residuals d’alocars.  _x000a_A considerar els següents aspectes: _x000a_- Actualitzar la prospecció de les poblacions d'aloc, especialment al torrent de la Salamandra i al torrent de Can Solé. Segons l’estat de les poblacions i l’estat dels marges de la riera es delimitaran els trams objecte d’intervenció. _x000a_- Restaurar, si s'escau, la morfologia dels talussos._x000a_- Eliminar la canya i altres espècies invasores._x000a_- Revegetar amb aloc i espècies acompanyants._x000a_- Eliminació de residus de les lleres_x000a_A considerar que totes aquestes actuacions es duran a terme sobre superfície de domini públic que és competència de l’ACA; fet que suposarà la gestió dels corresponents permisos i la gestió associada. _x000a_Accions relacionades amb el pla anterior (Pla de lluita contra el canvi climàtic - Agenda 21 Mataró):_x000a_3.1.1.a “Regenerar poblacions viables d’alocars en trams de rieres susceptibles d’acollir-les”_x000a_"/>
    <s v="Servei d'Espais Públics"/>
    <n v="2018"/>
    <n v="2030"/>
    <s v="En curs"/>
    <m/>
    <m/>
    <s v="Agència Catalana de l'Aigua_x000a_Departament de Territori i Sostenibilitat (Generalitat de Catalunya)_x000a_Consell Comarcal del Maresme_x000a_"/>
    <s v="Inundacions"/>
    <s v="Augment del risc d'inundacions"/>
    <m/>
    <m/>
    <s v="Augment i conservació de la biodiversitat. Regulació de la velocitat de l'aigua en cas d'inundacions. Reforçar i millorar el projecte de l'Anella Verda - Blava. Millorar la connectivitat ecològica nord-sud del terme municipal. "/>
    <s v="Recuperació de trams d'al·locar i eliminació i radicació de trams amb canyar. Protecció dels hàbitats d'interès comunitari de tipus prioritari d'ambient fluvial."/>
    <m/>
    <n v="20000"/>
    <n v="2500"/>
    <n v="50000"/>
    <x v="1"/>
    <s v="Urbanisme"/>
    <s v="Aigua"/>
    <s v="Medi natural"/>
    <s v="Projecte Anella Verda - Blava.  Estudis de l'espai fluvial de les conques de les rieres del Maresme i rieres Metropolitanes nord  (http://aca-web.gencat.cat/aca/documents/ca/publicacions/espais_fluvials/publicacions/estudis_pef/g_maresme/pef_maresme.htm)."/>
    <s v="Altres (Administració pública)"/>
    <s v="Agricultura i sector forestal"/>
    <x v="3"/>
  </r>
  <r>
    <s v="Mataró"/>
    <n v="3"/>
    <x v="0"/>
    <x v="2"/>
    <s v="Revisió dels instruments d'ordenació forestal actuals de les finques municipals per adaptar-los als efectes del canvi climàtic "/>
    <s v="Review of current forest planning instruments on municipal estates to adapt them against climate change"/>
    <s v="Afecta als instruments d’ordenació forestal (IOF) vigents (Pla Tècnic de Gestió i Millora Forestal de l’any 2014) de les forests de titularitat municipal: Parc Forestal i . Cul del Món, Paratge Lluscà, Pont de la Vila, Can Gener i Can Canyameres, amb un total de 43,55 ha. _x000a_La forta sequera que pateixen aquestes forests (principalment sobre les poblacions de pinedes) debiliten les masses i fan que siguin molts susceptibles a atacs de plagues forestals (atacs per Tomicus, especialment) que impliquen elevar la mortalitat, augmentar la càrrega combustible, i per tant, el risc d’incendi forestal. _x000a_Atenent a la situació actual (2016-2017) de presència de rodals amb fusta forta i prevenir possibles efectes per plagues, l’acció passa per donar continuïtat a l’acció ja iniciada per part del consistori que ha estat fer una revisió del document tècnic de gestió  (PTGMF). _x000a_El PTGMF està programat a 20 anys i s’ha considerat necessària la seva revisió pels motius exposats anteriorment. La situació actual de sequera i la plaga del Tomicus ha portat a una revisió, de fet, del PTGMF de tal manera que ja s’ha avançat l’execució del Pla i està previst que el proper any 2018 quedi executat.  S’ha iniciat el tràmit per obtenir la certificació forestal sostenible de la gestió dels boscos de propietat municipal_x000a_Accions relacionades amb el pla anterior (Pla de lluita contra el canvi climàtic - Agenda 21 Mataró_x000a_3.2.2 a. “Aplicar una adequada gestió forestal en els boscos públics municipals”._x000a_"/>
    <s v="Unitat de Gestió Agrícola i Forestal"/>
    <n v="2018"/>
    <n v="2018"/>
    <s v="En curs"/>
    <s v="X"/>
    <s v="X"/>
    <s v="Associació de propietaris forestals del Maresme. _x000a_Departament de Territori i Sostenibilitat. _x000a_Consell Comarcal del Maresme_x000a_Xarxa i Servei de Parcs Naturals (Diputació Barcelona) _x000a_Unitat de Prevenció d'Incendis Forestals (Diputació Barcelona)_x000a_ADF ( Agrupació de Defensa Forestal) Serra de Marina._x000a_"/>
    <s v="Sequeres"/>
    <s v="Augment de les sequeres (durada, freqüència i intensitat)"/>
    <s v="Vulnerabilitat de les espècies forestals a malalties i plagues"/>
    <s v="Major risc d'incendi"/>
    <s v="Augment de la biodiversitat forestal del no urbanitzable del municipi."/>
    <s v="Reduccó del risc d'incendi forestal. Disminució d'efectació per plagues (Tomicus). Superfície (ha) tractada amb gestió forestal sostenible."/>
    <m/>
    <n v="10000"/>
    <n v="0"/>
    <n v="10000"/>
    <x v="0"/>
    <s v="Medi natural"/>
    <s v="Energia"/>
    <m/>
    <s v="Pla Especial de Protecció del Medi Físic i del Paisatge de les Serres del Montnegre-Corredor.  Pla Especial d’ordenació de l’àmbit  “Parc Forestal del Turó d’en Dori”."/>
    <s v="Ajuntament (directa)"/>
    <s v="Agricultura i sector forestal"/>
    <x v="3"/>
  </r>
  <r>
    <s v="Mataró"/>
    <n v="4"/>
    <x v="1"/>
    <x v="2"/>
    <s v="Foment de despeses de gestió forestal sostenible en finques forestals privades"/>
    <s v="Subsidize sustainable forest management costs on some private forest farms"/>
    <s v="Es proposa dur a terme diferents actuacions que passen per dona continuïtat i fomentar les actuacions que ja està duent a terme l’Ajuntament de Mataró. _x000a_Fase1. Continuar amb les tasques associades al manteniment i funcionament del registre de propietaris forestals de Mataró.  _x000a_Fase 2. Campanya de comunicació_x000a_Al 2016 es va fer una primera presentació pública de sensibilització. Desprès s’ha fet seguiment individualitzat de sensibilització que ha portat a la gestió sostenible d’un quarantena d’hectàrees als entorns de Sant Miquel de Mata. Es donarà continuïtat a questa fase de comunicació. _x000a_Fase 3.  Donar continuïtat a la tasca d’assistència tècnica municipal _x000a_Aquesta acció d’assistència ja s’està realitzant. En el marc del Pla d’Atac al Tomicus, no es necessària la redacció d’un IOF per a poder gestionar les finques. Per aquest 2017 està previst signar una conveni amb l’APFMC per a subvencionar les despeses d’execució dels treballs de gestió forestal de finques colindants a les municipals que tenen un ús públic, que complementin els ajuts d’altres administracions (Departament d’Agricultura i Diputació de Barcelona)._x000a_"/>
    <s v="Unitat de Gestió Agrícola i Forestal"/>
    <n v="2018"/>
    <n v="2030"/>
    <s v="En curs"/>
    <m/>
    <m/>
    <s v="Propietaris de finques. forestals del municipi._x000a_Associacions de propietaris forestals_x000a_Departament de Territori i Sostenibilitat. Departament d'Agricultura, Ramaderia, Pesca i Alimentació._x000a_Consell Comarcal del Maresme._x000a_Xarxa de Parcs Naturals (Diputació Barcelona)._x000a_Unitat de Prevenció d'Incendis Forestals. (Diputació Barcelona)._x000a_Centre de la Propietat Forestal (CPF)._x000a_ADF Serra de la Marina._x000a_"/>
    <s v="Sequeres"/>
    <s v="Augment de les sequeres (durada, freqüència i intensitat)"/>
    <s v="Vulnerabilitat de les espècies forestals a malalties i plagues"/>
    <s v="Major risc d'incendi"/>
    <s v="Augment de la biodiversitat forestal del no urbanitzable del municipi. Conscienciació de la població de la importància de la gestió forestal sostenible i el paper dels boscos en els serveis socials i econòmics (no coneguts). Possibilitat de generar dinamització econòmica a través de l'execució d'actuacions programades dels PTGMFs."/>
    <s v="Augment de la superfície forestal gestionada de manera sostenible al municipi."/>
    <m/>
    <n v="2000"/>
    <n v="2000"/>
    <n v="26000"/>
    <x v="2"/>
    <s v="Medi natural"/>
    <s v="Energia"/>
    <m/>
    <s v="Pla Especial de Protecció del Medi Físic i del Paisatge de les Serres del Montnegre-Corredor.  Pla Especial d’ordenació de l’àmbit  “Parc Forestal del Turó d’en Dori”. Ordres d'ajuts del DARPA de gestió forestal sostenible per la redacció d'IOFs."/>
    <s v="Ajuntament (indirecte)"/>
    <s v="Agricultura i sector forestal"/>
    <x v="3"/>
  </r>
  <r>
    <s v="Mataró"/>
    <n v="5"/>
    <x v="1"/>
    <x v="5"/>
    <s v="Modificació del Reglament del servei d'abastament d'aigua potable"/>
    <s v="Modificaction of regulation of the potable water supply service"/>
    <s v="Donar continuïtat i finalitzar l’acció ja iniciada de “Modificació del Reglament del servei d'abastament d'aigua potable”. _x000a_Aquesta acció es troba actualment al 60%, en quant a la seva redacció. _x000a_Consisteix en la modificació i actualització del Reglament d’acord amb les noves necessitats i requeriments del municipi i en base al que es disposa el Pla Director de l’Aigua de Mataró (2011-2025). _x000a_Donar continuïtat i finalitzar l’acció ja iniciada de “Modificació del Reglament del servei d'abastament d'aigua potable”. _x000a_Aquesta acció es troba actualment al 60%, en quant a la seva redacció. _x000a_Consisteix en la modificació i actualització del Reglament d’acord amb les noves necessitats i requeriments del municipi i en base al que es disposa el Pla Director de l’Aigua de Mataró (2011-2025). _x000a_Donar continuïtat i finalitzar l’acció ja iniciada de “Modificació del Reglament del servei d'abastament d'aigua potable”. _x000a_Aquesta acció es troba actualment al 60%, en quant a la seva redacció. _x000a_Consisteix en la modificació i actualització del Reglament d’acord amb les noves necessitats i requeriments del municipi i en base al que es disposa el Pla Director de l’Aigua de Mataró (2011-2025). _x000a_"/>
    <s v="AMSA"/>
    <n v="2018"/>
    <n v="2019"/>
    <s v="En curs"/>
    <m/>
    <m/>
    <s v="Agència Catalana de l'Aigua"/>
    <s v="Sequeres"/>
    <s v="Augment de les sequeres (durada, freqüència i intensitat)"/>
    <s v="Major durada de l'estiatge de rius i rieres"/>
    <s v="Assecatge/transformació zones humides"/>
    <s v="Reducció en la despesa d’aigua municipal i millor adaptació a possibles restriccions i situacions desfavorables causades pel canvi climàtic"/>
    <s v="Millora en l'eficiència de la gestió i abastament de l'aigua potable al municipi."/>
    <m/>
    <n v="43250"/>
    <m/>
    <n v="43250"/>
    <x v="2"/>
    <s v="Aigua"/>
    <m/>
    <m/>
    <m/>
    <s v="Ajuntament (indirecte)"/>
    <s v="Aigua"/>
    <x v="3"/>
  </r>
  <r>
    <s v="Mataró"/>
    <n v="6"/>
    <x v="1"/>
    <x v="5"/>
    <s v="Implantació del Pla Director de Clavegueram"/>
    <s v="Implementation of the Sewerage master plan"/>
    <s v="Executar totes les actuacions proposades al Pla Director de Clavegueram amb la finalitat d’adequar i garantir el bon funcionament de la xarxa de clavegueram; a 2017 es troben al 80% del seu desenvolupament. _x000a_Entre d’altres, les principals actuacions a portar a terme són:_x000a_- Construir nous col•lectors_x000a_- Millorar i renovar la xarxa de clavegueram_x000a_- Construir nous embornals i pous de registre_x000a_Accions relacionades amb el pla anterior (Pla de lluita contra el canvi climàtic - Agenda 21 Mataró)_x000a_4.2.1.a “Continuar aplicant el Pla director del clavegueram substituint les canonades més antigues i construint nous col•lectors, embornals i pous de registre”._x000a_"/>
    <s v="AMSA"/>
    <n v="2017"/>
    <n v="2018"/>
    <s v="En curs"/>
    <m/>
    <m/>
    <s v="Agència Catalana de l'Aigua"/>
    <s v="Inundacions"/>
    <s v="Augment del risc d'inundacions"/>
    <s v="Augment del risc de riuades"/>
    <m/>
    <s v="Dismunució de pèrdues materials en episodis de risc per inundació"/>
    <s v="Assoliment de totes les actuacions contemplades al pla."/>
    <m/>
    <n v="202369"/>
    <m/>
    <n v="202369"/>
    <x v="1"/>
    <s v="Aigua"/>
    <s v="Urbanisme"/>
    <m/>
    <s v="Pla Director de Clavegueram "/>
    <s v="Ajuntament (indirecte)"/>
    <s v="Aigua"/>
    <x v="3"/>
  </r>
  <r>
    <s v="Mataró"/>
    <n v="7"/>
    <x v="1"/>
    <x v="5"/>
    <s v="Connexió a la xarxa de clavegueram municipal d'urbanitzacions no connectades"/>
    <s v="Connection to the sewarage system of several residential areas that ares till not connected"/>
    <s v="Actualment es troben pendents de connectar la urbanització “Les Sureres” i el conjunt d'habitatges i edificis situats al front de mar a llevant de la ciutat._x000a_Per tal de reduir la contaminació per aigües residuals que pot afectar l’aqüífer i el medi marí (amb especial atenció al prat de posidònia i el seu paper cabdal per la captació de CO2 i per la seva aportació a la biodiversitat marina) l’acció passa per connectar aquelles àrees urbanes encara sense sistema de sanejament a la xarxa de clavegueram de la ciutat._x000a_Aquesta acció es pot dur a terme a través d’ajuts del Departament de Governació de la Generalitat de Catalunya. _x000a_Accions relacionades amb el pla anterior: 4.2.2.a Connectar a la xarxa de clavegueram la urbanització de Santa Maria de Cirera “Les Sureres” i totes les peces de sòl urbà situades en el front de mar a llevant de la ciutat_x000a_"/>
    <s v="AMSA_x000a_Servei d'Espais Públics"/>
    <n v="2019"/>
    <n v="2023"/>
    <s v="No iniciada"/>
    <m/>
    <m/>
    <s v="Agència Catalana de l'Aigua i sector privat"/>
    <s v="Precipitació extrema"/>
    <s v="Augment del risc d'inundacions"/>
    <s v="Augment del risc de riuades"/>
    <m/>
    <s v="Conservació i millora de la comunitat de posidònia del fons marí. Regulació de llevantades per augment de vegetació en fons marí. Reducció de problemes de salubritat en episodis d'inundacions"/>
    <s v="Connectivitat de tots els nuclis urbans a la xarxa de clavegeueram. Augment de la superfície del prat de posidònia."/>
    <m/>
    <n v="4368757"/>
    <m/>
    <n v="4368757"/>
    <x v="1"/>
    <s v="Urbanisme"/>
    <s v="Aigua"/>
    <m/>
    <s v="Pla Director de Clavegueram "/>
    <s v="Ajuntament (indirecte)"/>
    <s v="Aigua"/>
    <x v="3"/>
  </r>
  <r>
    <s v="Mataró"/>
    <n v="8"/>
    <x v="2"/>
    <x v="5"/>
    <s v="Gestió de la conca de la riera d'Argentona"/>
    <s v="Management of Riera d'Argentona basin"/>
    <s v="Des del març de 2017 existeix una comissió tècnica formada per responsables polítics i tècnics dels municipis que formen part de la conca (Argentona, Cabrera de Mar, Dosrius, Mataró i Òrrius), pel Consell Comarcal del Maresme, el Consorci de Turisme Costa del Maresme i la companyia d’aigües AMSA. Està previst que es defineixin i executin una sèrie d’accions per posar en valor la recuperació de la riera des del punt de vista ambiental i paisatgístic a través de l’elaboració d’un projecte global que també inclogui determinar fonts de finançament._x000a_L’acció passa perquè es faci un seguiment tècnic i polític en la redacció d’aquest document tècnic i en la seva posterior execució, tenint en compte els següents aspectes a considerar en el context específic de Mataró:_x000a_- El projecte hauria d’incloure actuacions per la utilització indirecta de l’aigua regenerada per a l’abastament, amb la possibilitat de recarregar l’aqüífer de la riera d’Argentona que permetin millorar la capacitat de retenció hídrica i millorar la recàrrega de l’aqüífer. La riera d’Argentona actualment no presenta cabal en la seva llera, essent una problemàtica pel paper connector que realitza aquest curs i per la pèrdua de funcionalitat que suposa aquest estiatge per la regulació i funcionament de l’aqüífer. Aquesta acció cerca que es produeixi aquesta recuperació del cabal a través del reaprofitament de l’afluent de la depuradora de Mataró que ara es llença al mar. L’acció depèn de la redacció i posterior finançament d’un projecte LIFE que coordinarà la comissió esmentada. Hi ha diferents opcions o solucions tècniques associades a aquest projecte que s’hauran de valorar en quant a viabilitat tècnica i econòmica que ja han estat estudiades en una primera fase.  En tot cas, la viabilitat o la necessitat d’aquesta recàrrega es determinarà amb l’estudi hidrogeològic que està duent a terme l’Agència Catalana de l’Aigua, i que ha de caracteritzar quantitativament la capacitat de l’aqüífer. De forma paral•lela, la mateixa Agència Catalana de l’Aigua ha realitzat una prova pilot de biodesnitrificació. Ambdós treballs tenen per objectiu estudiar la viabilitat d’augmentar la capacitat de dilució d’aigua pròpia al sistema d’abastament d’aigua potable en aproximadament 1 hm3/any i de poder reduir la dependència del Ter._x000a_- El projecte hauria d’integrar l’acció municipal de Mataró referent al projecte de l’Anella Verda- Blava en l’àmbit que discorrerà per l’entorn de la riera d’Argentona. També caldrà integrar el que s’esdevingui de l’actual projecte que s’està redactant per part de Diputació de Barcelona, “Camins esportius”, que pretén connectar els municipis de la riera amb la franja costanera. Caldrà considerar possibles connexions a aquest nou camí en consonància amb el que s’esdevingui de l’Anella Verda- Blava._x000a_- Integrar una implantació de sistema terciari per l’EDAR. _x000a_- Recuperar i integrar dins del projecte els elements d’interès cultural, patrimonial i paisatgístic que consten al document de la Carta de Paisatge de la Riera d’Argentona. _x000a_Per tant, durant la primera fase de redacció del projecte caldrà fer seguiment tècnic específic considerant la transversalitat d’accions que depenen directa o indirectament d’aquest projecte integral pel que fa a Mataró. _x000a_El cost d’aquesta acció anirà associat al que determini el projecte i s’assumeix en aquesta fase del PAESC com a 0 € (assistència tècnica i política). _x000a_AMSA no lidera el projecte, sinó que esdevindrà col•laboradora per a desenvolupar les actuacions que corresponguin._x000a_Accions relacionades amb el pla anterior (Pla de lluita contra el canvi climàtic - Agenda 21 Mataró)_x000a_Accions relacionades amb el pla anterior (Pla de lluita contra el canvi climàtic - Agenda 21 Mataró):_x000a_3.1.1.b “Avaluar la possibilitat de crear un aiguamoll a la desembocadura de la riera d’Argentona amb les aigües de sortida de la depuradora”_x000a_4.3.1.a. “Col•laborar amb l’Agència Catalana de l’Aigua i el Consell Comarcal del Maresme en les millores necessàries de la depuradora i valorar les possibilitats d'implementació del tractament terciari”_x000a_"/>
    <s v="AMSA_x000a_Servei d'Urbanisme"/>
    <n v="2018"/>
    <n v="2030"/>
    <s v="En curs"/>
    <m/>
    <s v="X"/>
    <s v="Municipis d’Argentona, Cabrera de Mar, Dosrius i Òrrius  _x000a_Consell Comarcal del Maresme_x000a_Consorci de Turisme Costa del Maresme_x000a_Agència Catalana de l’Aigua_x000a_"/>
    <s v="Sequeres"/>
    <s v="Augment de les sequeres (durada, freqüència i intensitat)"/>
    <s v="Major durada de l'estiatge de rius i rieres"/>
    <s v="Major intrusió salina en aqüífers costaners"/>
    <s v="Recàrrega de l'aqüïfer. "/>
    <s v="Increment de la vegetació de ribera associada a la Riera. Presència d'un itinerari a l'entron de la Riera. Presència de cabal mínim a la riera. Millora de la qualitat en pous i aqüífer i disminució de la salinitat en aigua de reg."/>
    <m/>
    <m/>
    <n v="6050"/>
    <n v="72600"/>
    <x v="1"/>
    <s v="Urbanisme"/>
    <s v="Aigua"/>
    <s v="Medi natural"/>
    <s v="Projecte Anella Verda- Blava_x000a_Projecte Camins Esportius (en redacció per Diputació de Barcelona)_x000a_Carta del Paisatge de la Riera d'Argentona_x000a_"/>
    <s v="Altres (Administració pública)"/>
    <s v="Aigua"/>
    <x v="3"/>
  </r>
  <r>
    <s v="Mataró"/>
    <n v="9"/>
    <x v="1"/>
    <x v="5"/>
    <s v="Implantació del Pla Director de l’Aigua de Mataró, en els nous escenaris del canvi climàtic"/>
    <s v="Implementation of Mataró potable wàter master plan, taking into account climate change new scenarios"/>
    <s v="El Pla Director de l’Aigua de Mataró (PDAM) té per objecte avaluar l’estat de les instal•lacions i el balanç actual de cabals, a més de fer una prognosi de l’estat futur d’aquests aspectes, i concloure amb les actuacions necessàries per assegurar un correcte funcionament del servei d’abastament. La base de planificació per a aquest Pla Director és de quinze anys, i finalitza l’any 2025 i les infraestructures programades durant aquest període han estat dimensionades per satisfer, com a mínim, la demanda esperada per a l’any 2035. _x000a_L’acció és donar continuïtat i seguiment a aquest document._x000a_En quant als nous escenaris davant el que pot suposar els efectes del canvi climàtic el pla planteja i analitza diferents alternatives per incrementar els recursos disponibles, ja sigui per a un millor aprofitament de l’aqüífer de la riera d’Argentona o per a la utilització d’aigua regenerada de l’EDAR de Mataró. _x000a_Aquestes actuacions o noves propostes no han estat incloses dins del Pla d’Inversions del Pla Director i únicament han estat valorades a títol informatiu en el document vigent, atès que la implantació de qualsevol d’aquestes actuacions requeriria l’elaboració del corresponent projecte executiu i el lideratge de les administracions corresponents. _x000a_"/>
    <s v="AMSA"/>
    <n v="2018"/>
    <n v="2025"/>
    <s v="En curs"/>
    <s v="X"/>
    <s v="X"/>
    <s v="Consell Comarcal del Maresme. Consorci de Turisme Costa del Maresme_x000a_Sector privat. Agència Catalana de l’Aigua_x000a_"/>
    <s v="Sequeres"/>
    <s v="Augment de les sequeres (durada, freqüència i intensitat)"/>
    <s v="Major durada de l'estiatge de rius i rieres"/>
    <s v="Major intrusió salina en aqüífers costaners"/>
    <s v="Millora de la connectivitat ecològica de la riera."/>
    <s v="Disponibilitat de recursos d'abastament en front els escenaris de demanda previstos."/>
    <m/>
    <n v="6000"/>
    <m/>
    <n v="6000"/>
    <x v="0"/>
    <s v="Medi natural"/>
    <m/>
    <m/>
    <s v="Projecte Anella Verda- Blava. _x000a_Projecte Camins Esportius (en redacció per Diputació de  Barcelona)_x000a_Carta del Paisatge de la Riera d'Argentona_x000a_"/>
    <s v="Ajuntament (indirecte)"/>
    <s v="Aigua"/>
    <x v="3"/>
  </r>
  <r>
    <s v="Mataró"/>
    <n v="10"/>
    <x v="1"/>
    <x v="5"/>
    <s v="Substitució dels comptadors mecànics per electrònics dels consums d'aigua de xarxa"/>
    <s v="Change of mechanic wàter meters by electronic ones"/>
    <s v="L’any 2011, a Mataró, el 66% dels comptadors eren mecànics i el 34% electrònics._x000a_Acció iniciada per part d’AMSA i resta pendent d’executar en base al desenvolupament del Pla Director de Comptadors._x000a_Substituir de forma progressiva tots els comptadors mecànics per comptadors electrònics amb l’objectiu de conèixer de forma més detallada i precisa l’evolució dels consums dels equipaments i les instal•lacions municipals. _x000a_Aquesta actuació es realitzarà en base al compliment del Pla de renovació del Pla Director de l’Aigua que s’ha establert que l’any 2025 no quedin comptadors mecànics de més de quinze anys d’antiguitat i comptadors electrònics de més de dotze anys, fet que implica una substitució natural segons el Pla dels comptadors mecànics vells pels electrònics. _x000a_El pressupost d’aquesta acció queda inclosa dins del programa d’execució del Pla Director d’Aigua de Mataró en base al seu estudi econòmic i financer. _x000a_Accions relacionades amb el pla anterior (Pla de lluita contra el canvi climàtic - Agenda 21 Mataró):_x000a_4.1.3.a “Substituir els comptadors mecànics per comptadors electrònics”_x000a_"/>
    <s v="AMSA"/>
    <n v="2018"/>
    <n v="2025"/>
    <s v="En curs"/>
    <m/>
    <m/>
    <m/>
    <s v="Sequeres"/>
    <s v="Augment de les sequeres (durada, freqüència i intensitat)"/>
    <m/>
    <m/>
    <s v="Menys emissions de GEH per reducció del consum d'aigua"/>
    <s v="Més control i possibilitat d'aplicar mesures d'estalvi i eficiència en el consum d'aigua potable"/>
    <m/>
    <n v="3200"/>
    <m/>
    <n v="3200"/>
    <x v="0"/>
    <m/>
    <m/>
    <m/>
    <m/>
    <s v="Ajuntament (indirecte)"/>
    <s v="Aigua"/>
    <x v="3"/>
  </r>
  <r>
    <s v="Mataró"/>
    <n v="11"/>
    <x v="0"/>
    <x v="5"/>
    <s v="Definició i aplicació d'actuacions específiques de conscienciació d'ús i consum responsable de l'aigua en equipaments i instal·lacions municipals"/>
    <s v="Definition and implementation of specific actions to raise awareness on  responsible use of water in municipal buildings and services"/>
    <s v="Definir una campanya específica per millorar l’eficiència en el consum del recurs aigua, adreçada al públic objectiu i usuaris dels equipaments municipals i estudiar el comportament de despesa en els equipaments a través d’un estudi/auditoria._x000a_1. A través de l’anàlisi dels valors que es disposen dels consums/any per equipaments municipals s’elaborarà la proposta d’equipaments objecte de la campanya. S’escolliran els equipaments amb més demanda del recurs aigua. _x000a_2. Caldrà fer una visita de recorregut d’aigua amb els gestors i/o empreses que gestionen el/els equipaments per tal de valorar, estudiar i analitzar les possibles causes de les altes demandes i conèixer si aquestes provenen per hàbitats indeguts o per altres motius. _x000a_3. Definició de la campanya ambiental._x000a_Definició i pressupost de les actuacions associades a la campanya, considerant aspectes com previsió de disseny i edició de materials de difusió i materials directament relacionats amb les actuacions, previsió de número d’educadors presencials, definició de mesures directes i avisos a les instal•lacions, previsió d’edició de material digital per la web dels equipaments...._x000a_Es preveu un pressupost inicial de 10.000 € per la realització d’una campanya de 3 mesos de duració a un dels equipaments amb més despesa que es repetiria en 5 anys. _x000a_"/>
    <s v="_x000a_Servei de Desenvolupament Sostenible_x000a_Servei d'Equipaments Municipals"/>
    <n v="2018"/>
    <n v="2022"/>
    <s v="No iniciada"/>
    <s v="X"/>
    <s v="X"/>
    <s v="Usuaris equipaments (sector privat)"/>
    <s v="Sequeres"/>
    <s v="Augment de les sequeres (durada, freqüència i intensitat)"/>
    <s v="Major durada de l'estiatge de rius i rieres"/>
    <m/>
    <s v="Reducció de les despeses municipals per subministrament d'aigua. Conscienciació cituadana de la sostenibilitat en el vector aigua."/>
    <s v="Reducció de la despesa de consum d'aigua en els equipaments municipals amb més demanda."/>
    <m/>
    <n v="10000"/>
    <n v="250"/>
    <n v="11000"/>
    <x v="0"/>
    <m/>
    <m/>
    <m/>
    <m/>
    <s v="Ajuntament (directa)"/>
    <s v="Aigua"/>
    <x v="3"/>
  </r>
  <r>
    <s v="Mataró"/>
    <n v="12"/>
    <x v="0"/>
    <x v="5"/>
    <s v="Incorporació dels consums d’aigua municipals en el SIE "/>
    <s v="Incorporation of municipal water consumption in SIE (Energy Accounting System"/>
    <s v="Iniciar el seguiment dels indicadors i despesa de consum d’aigua integrant el consum d’aigua en el programa de gestió energètica municipal (SIE). Existeix la possibilitat d’integrar-ho o desenvolupar un sistema de control a banda que només estudiï i analitzi els consums d’aigua dels equipaments municipals_x000a_L’objectiu és avaluar, planificar i desenvolupar polítiques sostenibles a posteriori per contribuir a l’estalvi en el consum d’aigua dels equipaments municipals. Per fer-ho cal un sistema automàtic (equivalent a un Sistema d’Informació Energètica) que identifiqui despeses i la seva evolució._x000a_La posada en funcionament d’aquest seguiment ha de permetre definir en una segona fase actuacions de millora d’eficiència en l’ús de l’aigua. _x000a_A partir de les dades obtingudes i l’anàlisi dels resultats de cada equipaments es realitzaran auditories per elaborar propostes detalles de millora de tots els equipaments. Aquestes eines han de derivar en l’aplicació de mesures de reducció de despesa d’aigua per usos en equipaments públics. _x000a_Aspectes a considerar:_x000a_- recopilació de consums d’aigua per any i comptadors en tots els equipaments municipals_x000a_- elaboració d’una diagnosi completa de consums per equipaments en funció d’usos i capacitat d’acollida, identificant una previsió per prioritzar actuacions de millora_x000a_- establir mesures correctores planificades i pressupostades per cada equipament_x000a_Es preveu poder utilitzat la plataforma actual del SIE. La quota anual per la seva utilització ja està imputada en una acció de mitigació del PAESC i per aquest motiu no es comptabilitza cap despesa en aquesta fitxa._x000a_"/>
    <s v="AMSA_x000a_Servei de Desenvolupament Sostenible_x000a_"/>
    <n v="2018"/>
    <n v="2023"/>
    <s v="No iniciada"/>
    <s v="X"/>
    <m/>
    <s v="Consell Comarcal del Maresme"/>
    <s v="Sequeres"/>
    <s v="Augment de les sequeres (durada, freqüència i intensitat)"/>
    <s v="Major durada de l'estiatge de rius i rieres"/>
    <m/>
    <m/>
    <s v="Reducció de la despesa de l'Ajuntament per consum d'aigua potable. Apllicació de mesures directes d'estalvi."/>
    <m/>
    <n v="227875.12000000002"/>
    <m/>
    <n v="227875.12000000002"/>
    <x v="1"/>
    <s v="Equipaments"/>
    <s v="Aigua"/>
    <m/>
    <s v="Pla Director de l'Aigua de Mataró.  "/>
    <s v="Ajuntament (directa)"/>
    <s v="Aigua"/>
    <x v="3"/>
  </r>
  <r>
    <s v="Mataró"/>
    <n v="13"/>
    <x v="0"/>
    <x v="6"/>
    <s v="Creació d'un apartat de canvi climàtic a la web municipal"/>
    <s v="Creation of an specific site on climate change in the municipal website"/>
    <s v="Crear un apartat específic a la web municipal relacionat amb el canvi climàtic, amb una especial atenció al context municipal, que permeti: _x000a_1.Informar sobre coneixements genèrics i propers del canvi climàtic_x000a_2. Donar a conèixer les vulnerabilitats i riscos destacables sobre els quals estan exposats els habitants de la ciutat de Mataró, tant a nivell general com a nivell puntual (possibilitat de poder informar en períodes específics anuals com pot ser una onada de calor)._x000a_Aquest apartat hauria de poder ser vinculat a un baner o pestanya que aflorés en la home en casos d’episodis d’impactes puntuals per tal de que també funcionés com a sistema d’avís a la població._x000a_Es plantegen com a possibles apartats a incloure i considerar els següents: _x000a_- Contextualització breu de què és el canvi climàtic?_x000a_- Concepte, causes que l’originen, perspectives i polítiques generals_x000a_- Canvi climàtic i Salut_x000a_- El canvi climàtic a Mataró. El document del PAESC i les polítiques que es duen a terme (link del document) _x000a_- Riscos i Vulnerabilitats_x000a_- Accions a desenvolupar per l’adaptació i la mitigació_x000a_- Què pots fer tu? _x000a_Possibles Links a incloure a la web: http://canviclimatic.gencat.cat/web/.content/home/campanyes_i_comunicacio/publicacions/publicacions_de_canvi_climatic/Estudis_i_docs_adaptacio/Estudi_LaVola_adaptacio_municipis/Vulnerabilitat_canvi_climatic_municipis_Vdef_set.pdf_x000a_L’acció planteja la creació de l’apartat amb tasques contínues de manteniment i actualització. Tanmateix, no s’hi associa cost perquè són tasques assumibles._x000a_"/>
    <s v="Servei de Desenvolupament Sostenible"/>
    <n v="2018"/>
    <n v="2030"/>
    <s v="No iniciada"/>
    <s v="X"/>
    <m/>
    <s v="Mitjans de comunicació locals i comarcals per possibles links i difusió de notícies"/>
    <s v="Calor extrema"/>
    <s v="Transversal (comunicació i informació general o de fenòmens meteorològics)"/>
    <m/>
    <m/>
    <s v="Conscienciació a la població del fenomen del canvi climàtic i dels riscos que planteja_x000a_Informació a la població de les polítiques que es realitzen per frenar els efectes del canvi climàtic_x000a_Fomentar la participació_x000a_Millorar la gestió i execució del PAESC_x000a_"/>
    <s v="Augment de persones informades durant episodis de risc i/o emergència. Augment de participació en activitats participatives i informatives associades en  millora de l'eficiència energètica i en adaptació al canvi climàtic."/>
    <m/>
    <n v="2500"/>
    <n v="500"/>
    <n v="8500"/>
    <x v="0"/>
    <s v="Energia"/>
    <s v="Medi natural"/>
    <s v="Participació"/>
    <s v="DUPROCIM"/>
    <s v="Ajuntament (directa)"/>
    <s v="Altres"/>
    <x v="3"/>
  </r>
  <r>
    <s v="Mataró"/>
    <n v="14"/>
    <x v="0"/>
    <x v="6"/>
    <s v="Validació pel Consell Municipal de Medi Ambient de l'elaboració del PAESC i del seu seguiment i revisions posteriors"/>
    <s v="SECAP validation, monitoing and assessment by the Municipal Environment Council "/>
    <s v="Cal fer revisions cada dos anys del document del PAESC i donar-ne compte a la Unió Europea._x000a_Atenent a l’existència de dos òrgans de participació en els àmbits de medi ambient i sostenibilitat del municipi es proposa que es doni continuïtat a aquest sistema que permet fomentar la participació de manera interna (Comissió Agenda 21) i de manera externa (Consell Municipal de Medi Ambient) del que ha de ser la tasca de seguiment i revisió del document del PAESC. _x000a_Es proposa canviar de nom de la Comissió Agenda 21 actual i que passi a dir-se “Comissió per l’Energia i el Clima”. Aquesta Comissió estarà presidida pel regidor/a amb les competències delegades de medi ambient i sostenibilitat i la secretaria tècnica recaurà en els serveis tècnics del Servei de Desenvolupament Sostenible o unitat que gestioni aquest àmbit. La Comissió estarà integrada per representants tècnics de les unitats de gestió municipals que estiguin implicades en l’execució de les diverses accions de mitigació i adaptació que estableix el pla d’acció. La Comissió serà l’espai de coordinació, seguiment i revisió de les accions del Pla._x000a_La Comissió per l’Energia i el Clima haurà de fer un treball previ tècnic per poder revisar aquest document del pla d’acció i fer-ne el seguiment. La coordinació i supervisió d’aquest procés la realitzarà el Servei de Desenvolupament Sostenible, que seran qui tutoraran aquest procés i en seran els responsables. El seguiment de les accions de mitigació inclourà dues parts diferenciades: l’evolució de les dades de consums municipals: equipaments i instal•lacions, semàfors i enllumenat, flota de vehicles (interna i externa) i transport públic i avaluació de l’estat d’execució de les accions del PAESC en quant a mitigació. En el cas del pla d’acció d’adaptació caldrà fer seguiment de l’evolució i grau de compliment de les accions del PAESC en quant a adaptació. _x000a_El Servei de Desenvolupament Sostenible també serà qui haurà de convocar el Consell Municipal de Medi Ambient per validar i consensuar els seguiments periòdics del PAESC i els processos de revisió que se’n facin._x000a_"/>
    <s v="Servei de Desenvolupament Sostenible"/>
    <n v="2018"/>
    <n v="2030"/>
    <s v="En curs"/>
    <s v="X"/>
    <s v="X"/>
    <s v="Agents socials i econòmics"/>
    <m/>
    <m/>
    <m/>
    <m/>
    <s v="Fomentar la participació ciutadana en el context de l'estratègia de la ciutat per lluitar contra el canvi climàtic i millorar l'eficiència energètica i la reducció de les emissions de CO2"/>
    <s v="Existència i posada en funcionament de la Comissió per a l'Energia i el Clima"/>
    <m/>
    <n v="0"/>
    <n v="0"/>
    <m/>
    <x v="0"/>
    <s v="Urbanisme"/>
    <s v="Aigua"/>
    <s v="Verd urbà"/>
    <s v="Tots els que es descriuen en cadascuna de les accions de mitigació i adaptació del PAESC."/>
    <s v="Ajuntament (directa)"/>
    <s v="Altres"/>
    <x v="3"/>
  </r>
  <r>
    <s v="Mataró"/>
    <n v="15"/>
    <x v="3"/>
    <x v="3"/>
    <s v="Desenvolupament sostenible del Pla Estratègic i Director del Port de Mataró"/>
    <s v="Sustainable Development of the Strategic and Master Plan of Mataró Harbour"/>
    <m/>
    <s v="Servei d'Urbanisme_x000a_Servei de Desenvolupament Sostenible_x000a_Sevei de Promoció de Ciutat i Comerç"/>
    <n v="2018"/>
    <n v="2030"/>
    <s v="No iniciada"/>
    <s v="X"/>
    <s v="X"/>
    <s v="Port de Mataró._x000a_Generalitat de Catalunya. Direcció General de Costes de l'Estat Espanyol. Sector nàutic. Sector comercial de l'àmbit port i del front marítim. "/>
    <s v="Pujada del nivell del mar"/>
    <s v="Desparició de platges i dunes"/>
    <s v="Major intrusió salina en aqüífers costaners"/>
    <m/>
    <s v="Conservació i augment de la superfície del prat de posidonia. Manteniment de les platges &quot;naturals&quot; d'interès. "/>
    <s v="Desenvolupament sostenible del Pla Estratègic i Director del Consorci Mataró. "/>
    <m/>
    <n v="47629.5"/>
    <m/>
    <n v="47629.5"/>
    <x v="2"/>
    <s v="Urbanisme"/>
    <s v="Medi natural"/>
    <s v="Altres"/>
    <s v="Pla estratègic i director_x000a_del Consorci Port Mataró_x000a_(Juny 2008)."/>
    <s v="Altres (sector privat o varis)"/>
    <s v="Medi ambient i biodiversitat"/>
    <x v="3"/>
  </r>
  <r>
    <s v="Mataró"/>
    <n v="16"/>
    <x v="1"/>
    <x v="3"/>
    <s v="Conservació i gestió de l'alguer de Posidònia"/>
    <s v="Conservation and management of Posidonia habitat"/>
    <m/>
    <s v="Unitat de Gestió Agrícola i Forestal_x000a_Servei de Desenvolupament Sostenible_x000a_Direcció de Cultura_x000a_Servei de Promoció de Ciutat i Comerç"/>
    <n v="2018"/>
    <n v="2030"/>
    <s v="En curs"/>
    <s v="X"/>
    <s v="X"/>
    <s v="Departament d'Ecologia de la Universitat de Barcelona_x000a_Delegació de la Serralada Litoral Central (Institució Catalana d’Història Natural)_x000a_Escola del Mar de Badalona_x000a_Direcció General de Pesca i Afers Marítims (Generalitat de Catalunya)_x000a_Centre d’immersió Blaumar_x000a_Societat de Pesca i Activitats Subaquàtiques de Mataró (SPAS)_x000a_Confraria de Pescadors Sant Pere de Mataró_x000a_Direcció General de Polítiques Ambientals i del medi natural del DTS _x000a_Port de Mataró_x000a_Associació Posidònia202_x000a_Sector econòmic (activitats nàutiques relacionades amb el Port i sector comercial i de la restauració)_x000a_Grup de Treball de Custòdia Marina de la Xarxa de Custòdia del Territori (http://custodiaterritori.org/)_x000a_"/>
    <s v="Calor extrema"/>
    <s v="Augment de zones vulnerables (p.ex Posidonia)"/>
    <s v="Desparició de platges i dunes"/>
    <s v="Augment de plagues: algues, meduses..."/>
    <s v="Augment de la superfície de platja i de dunes. Augment de la capacitat d'efecte embornal dels prats per reduir les emissions que produeix el municipi de CO2. "/>
    <s v="Augment de la superfície d'alguer. Augment de biodiversitat marina."/>
    <m/>
    <n v="25000"/>
    <n v="2500"/>
    <n v="55000"/>
    <x v="1"/>
    <s v="Medi natural"/>
    <s v="Urbanisme"/>
    <m/>
    <s v="Projecte Alguer de Mataró_x000a_Pla Estratègic i Director del Port_x000a_Pla Director Urbanístic del Sistema Costaner_x000a_Acord de govern 112/2006_x000a_Pla de gestió (quan es redacti) corresponent espai xarxa natura 2000_x000a_Conveni de col•laboració amb l’SPAS_x000a_Acord de custòdia marina del prat d'alguer de Mataró_x000a_"/>
    <s v="Ajuntament (indirecte)"/>
    <s v="Medi ambient i biodiversitat"/>
    <x v="3"/>
  </r>
  <r>
    <s v="Mataró"/>
    <n v="17"/>
    <x v="1"/>
    <x v="3"/>
    <s v="Seguiment de les actuacions i estudis relacionats amb el canvi climàtic que afecten al municipi"/>
    <s v="Monitoring of actions and studies on climate change which affect the municipality"/>
    <m/>
    <s v="Servei de Desenvolupament Sostenible_x000a_Direcció de Cultura"/>
    <n v="2018"/>
    <n v="2030"/>
    <s v="En curs"/>
    <s v="X"/>
    <m/>
    <s v="Institut Català de Ciències del Clima - IC3_x000a_Consell Comarcal del Maresme_x000a_Oficina Catalana del Canvi Climàtic del Departament de Territori i Sostenibilitat (Generalitat de Catalunya)_x000a_Serveis de Medi Ambient (Diputació de Barcelona)_x000a_ADIF_x000a_Institut Cartogràfic i Geològic de Catalunya (www.iccg.cat). _x000a_"/>
    <m/>
    <m/>
    <m/>
    <m/>
    <s v="Ampliació del ventall de la població conscienciada i informada sobre el canvi climàtic al municipi i de les polítiques realitzades per part del consitori"/>
    <s v="Augment de les actuacions directes realitzades per l'Ajuntament de Mantaró en el marc de la reducció de les emissions de GHE emesos,  la realització d'actuacions d'eficiència energètica i accions d'apatació al canvi climàtic i frenar la vulnerabilitat davant les noves amenaces."/>
    <m/>
    <n v="2500"/>
    <n v="2500"/>
    <n v="32500"/>
    <x v="2"/>
    <s v="Altres"/>
    <m/>
    <m/>
    <s v="Projecte Alguer de Mataró _x000a_Pla Estratègic_x000a_Tot el conjunt de plans i programes associats al PAESC de Mataró_x000a_"/>
    <s v="Ajuntament (indirecte)"/>
    <s v="Medi ambient i biodiversitat"/>
    <x v="3"/>
  </r>
  <r>
    <s v="Mataró"/>
    <n v="18"/>
    <x v="0"/>
    <x v="3"/>
    <s v="Reforç de les activitats d’educació per la sostenibilitat en matèria de canvi climàtic a la Casa Capell"/>
    <s v="Strengthening sustainability education activities on climate change implemented by Casa Capell"/>
    <m/>
    <s v="Servei de Desenvolupament Sostenible"/>
    <n v="2018"/>
    <n v="2030"/>
    <s v="En curs"/>
    <m/>
    <s v="X"/>
    <s v="Serveis de Medi Ambient (Diputació de Barcelona)_x000a_Departament de Territori i Sostenibilitat (Generalitat de Catalunya)_x000a_Entitats i associacions del municipi que participen i realitzen programes d'educació ambiental _x000a_"/>
    <m/>
    <m/>
    <m/>
    <m/>
    <s v="Incrementar l’educació i la sensibilització ciutadana vers el canvi climàtic"/>
    <s v="Millora de la participació ciutadana en l'execució del PAESC. Assoliment més ràpid dels objectius en adaptació i mitigació a través de la població i i la ciudadania."/>
    <m/>
    <n v="0"/>
    <n v="0"/>
    <n v="0"/>
    <x v="2"/>
    <s v="Altres"/>
    <m/>
    <m/>
    <s v="Estratègia d’educació per al desenvolupament sostenible: Mataró Educació i Sostenibilitat (MES) "/>
    <s v="Ajuntament (directa)"/>
    <s v="Medi ambient i biodiversitat"/>
    <x v="3"/>
  </r>
  <r>
    <s v="Mataró"/>
    <n v="19"/>
    <x v="0"/>
    <x v="3"/>
    <s v="Definició de mecanismes per a la gestió de la fracció verda en les urbanitzacions "/>
    <s v="Definition of tools and procedures for green waste management in isolated residential areas"/>
    <m/>
    <s v="Servei d'Espais Públics"/>
    <n v="2019"/>
    <n v="2030"/>
    <s v="No iniciada"/>
    <m/>
    <s v="X"/>
    <s v="Juntes de compensació de les urbanitzacions de Mataró_x000a_Associació de propietaris forestals del Montnegre i el Corredor_x000a_Associació de propietaris forestals del Maresme_x000a_"/>
    <s v="Incendis forestals"/>
    <s v="Major risc d'incendi"/>
    <s v="Vulnerabilitat de les espècies forestals a malalties i plagues"/>
    <m/>
    <s v="Millora de l'eficiència en la recollida de les fraccions de residus que es generen en les urbanitzacions. Reducció de la despesa municipal en gestió de residus de tractaments i  verd amb origen a les urbanitzacions de Mataró."/>
    <s v="Reducció de les quantitats tractades de fracció verda en el tractament de la recollida selectiva en els àmbits residencials de les urbanitzacions."/>
    <m/>
    <n v="15000"/>
    <n v="1500"/>
    <n v="31500"/>
    <x v="2"/>
    <s v="Verd urbà"/>
    <s v="Medi natural"/>
    <m/>
    <s v="Pla Director de Zones Verdes i Espais Verds."/>
    <s v="Ajuntament (directa)"/>
    <s v="Medi ambient i biodiversitat"/>
    <x v="3"/>
  </r>
  <r>
    <s v="Mataró"/>
    <n v="20"/>
    <x v="2"/>
    <x v="3"/>
    <s v="Preservació dels hàbitats litorals i marins"/>
    <s v="Conservation of coastal and sea habitats"/>
    <m/>
    <s v="Unitat de Gestió Agrícola i Forestal_x000a_Direcció de Cultura_x000a_Servei d'Espais Públics"/>
    <n v="2018"/>
    <n v="2030"/>
    <s v="En curs"/>
    <m/>
    <m/>
    <s v="Port de Mataró_x000a_Generalitat de Catalunya_x000a_Direcció General de Costes de l'Estat Espanyol_x000a_Sector nàutic_x000a_Sector comercial de l'àmbit port i del front marítim_x000a_Delegació de la Serralada Litoral Central de la Institució Catalana d’Història Natural) (antiga Secció de Ciències Naturals del Museu de Mataró, Direcció de Cultura de l'Ajuntament de Mataró))_x000a_Associació Posidònia 2021_x000a_Grup Natura_x000a_Altres Entitats de custòdia_x000a_"/>
    <s v="Pujada del nivell del mar"/>
    <s v="Desparició de platges i dunes"/>
    <s v="Augment de zones vulnerables (p.ex Posidonia)"/>
    <m/>
    <s v="Conservació del prat de posidònia. Millora en la qualitat de l'aigua de l'aqüífer per frenar la intrusió salina. Millora de la biodiversitat del municipi."/>
    <s v="Augment de la superfície de cordó dunar al front litoral."/>
    <m/>
    <n v="6500"/>
    <n v="6500"/>
    <n v="84500"/>
    <x v="1"/>
    <s v="Urbanisme"/>
    <s v="Medi natural"/>
    <m/>
    <s v="Projecte Alguer de Mataró. Pla Estratègic i Director del Port. Pla Director Urbanístic del Sistema Costaner. Acord de govern 112/2006. Pla de gestió (quan es redacti) corresponent espai xarxa natura 2000. Acord de custòdia marina del prat d'alguer de Mataró. "/>
    <s v="Altres (Administració pública)"/>
    <s v="Medi ambient i biodiversitat"/>
    <x v="3"/>
  </r>
  <r>
    <s v="Mataró"/>
    <n v="21"/>
    <x v="0"/>
    <x v="0"/>
    <s v="Inclusió de criteris de lluita contra el canvi climàtic a les figures de planejament"/>
    <s v="Introduction of Climate change criteria in land planning"/>
    <m/>
    <s v="Servei d'Urbanisme"/>
    <n v="2018"/>
    <n v="2030"/>
    <s v="En curs"/>
    <s v="X"/>
    <s v="X"/>
    <s v="PUMSA _x000a_Propietaris agrícoles i forestals_x000a_Promotors privats del gremi de constructors_x000a_Departament de Territori i Sostenibilitat (Oficina ambiental de gestió unificada) Direcció General d'Urbanisme (Generalitat de Catalunya)_x000a_"/>
    <s v="Calor extrema"/>
    <s v="Augment de l'efecte illa de calor "/>
    <s v="Canvis en les espècies urbanes (p. Ex. Adaptació de les cotorres)"/>
    <s v="Augment del risc d'inundacions"/>
    <s v="Millora de la capacitat d'adaptació dels habitatges i creixemens urbanístics davant el canvi climàtic."/>
    <s v="Millora de la qualitat de vida de la ciutadania."/>
    <m/>
    <n v="0"/>
    <n v="0"/>
    <n v="0"/>
    <x v="0"/>
    <s v="Urbanisme"/>
    <s v="Aigua"/>
    <s v="Verd urbà"/>
    <s v="Pla local de l'habitatge, POUM (si aquest es redacta) Pla Director de Zones Verdes i Espais Verds. Pla de Mobilitat Urbana.Pla Director de l'Abastament de l'Aigua. Pla Director de Clavegueram. Pla Director Urbanístic del Sistema Costaner. Pla Director i"/>
    <s v="Ajuntament (directa)"/>
    <s v="Planificació urbanística"/>
    <x v="3"/>
  </r>
  <r>
    <s v="Mataró"/>
    <n v="22"/>
    <x v="0"/>
    <x v="3"/>
    <s v="Redacció del Pla Director de Zones Verdes i Espais Verds"/>
    <s v="Drafting of Green Areas Master Plan"/>
    <m/>
    <s v="Servei d'Espais Públics"/>
    <n v="2018"/>
    <n v="2020"/>
    <s v="No iniciada"/>
    <s v="X"/>
    <s v="X"/>
    <s v="Empreses concessionàries de gestió de parcs, jardins i zones verdes"/>
    <s v="Sequeres"/>
    <s v="Augment de les sequeres (durada, freqüència i intensitat)"/>
    <s v="Major vulnerabilitat del verd urbà"/>
    <s v="Vulnerabilitat de les espècies forestals a malalties i plagues"/>
    <s v="Millora de la biodiversitat de la ciutat a través de la regulació del verd urbà. Control de plantacions d'espècies invasores. Augment de la regulació de temperatura a la població. Previsió i regulació de l'estalvi en reg i consums a les zones verdes segons les directrius de gestió de les zones verdes"/>
    <s v="Reducció del consum municipal d'aigua per reg. Augment de la superfície de verd urbà. Augment de les zones d'ombra. Reducció de l'efecte illa en alguns barris de la ciutat. Reducció de plagues i despesa per tractament. Augment de la biodiversitat urbana."/>
    <m/>
    <n v="60000"/>
    <m/>
    <n v="60000"/>
    <x v="1"/>
    <s v="Urbanisme"/>
    <s v="Verd urbà"/>
    <s v="Aigua"/>
    <s v="Pla Director de l'Aigua de Mataró. Pla Director de l'arbrat viari (2017). Manual d’actuació de lluita integrada conta plagues i malalties d’ornamentals (desembre 2005). El Catàleg d’Arbres i Arbredes exemplars de Mataró.  "/>
    <s v="Ajuntament (directa)"/>
    <s v="Medi ambient i biodiversitat"/>
    <x v="3"/>
  </r>
  <r>
    <s v="Mataró"/>
    <n v="23"/>
    <x v="0"/>
    <x v="0"/>
    <s v="Desenvolupament de l'Anella Verda- Blava"/>
    <s v="Development of the Green-Blue Belt"/>
    <m/>
    <s v="Servei d'Urbanisme"/>
    <n v="2018"/>
    <n v="2028"/>
    <s v="En curs"/>
    <m/>
    <m/>
    <s v="El Port de Mataró_x000a_Gremi de comerciants_x000a_Propietaris agrícoles i forestals_x000a_Departament de Territori i Sostenibilitat (Generalitat de Catalunya)_x000a_Servei de Costes de l'Estat Espanyol _x000a_Entitats sense ànim de lucre que treballen en restauració i custòdia_x000a_Sector hoteler _x000a_Parc Natural del Montnegre - Corredor_x000a_Agència Catalana de l’Aigua_x000a_"/>
    <s v="Sequeres"/>
    <s v="Pèrdua atractiu turístic "/>
    <s v="Augment de l'efecte illa de calor "/>
    <s v="Desparició de platges i dunes"/>
    <s v="Augment de la qualitat de vida per frenar l'efecte d'illa de calor de la zona urbana. Sentiment de manteniment de la zona del front marítim davant els riscos de llevantades i possibles pèrdues de platges i recurs turísitc. Difusió dels valors del no urbanitzable del municipi a la població local i a la turística."/>
    <s v="Augment de recobriment arbrat en camins agrícoles. Augment de la biodiversitat (fileres arbrades). Preservació del fron marítim i de les zones d'interès costaneres (platges i sistemes dunars) i la zona del prat d'alguer de posidònia"/>
    <m/>
    <n v="25000"/>
    <n v="25000"/>
    <n v="275000"/>
    <x v="1"/>
    <m/>
    <m/>
    <m/>
    <s v="Carta del Paisatge Riera Argentona. Pla Especial Cinc Sènies.  Projecte Ampliació Port i desenvolupament del front marítim. Projectes de restauració de dunes i àmbits litorals d'interès."/>
    <s v="Ajuntament (directa)"/>
    <s v="Planificació urbanística"/>
    <x v="3"/>
  </r>
  <r>
    <s v="Mataró"/>
    <n v="24"/>
    <x v="0"/>
    <x v="1"/>
    <s v="Creació d'una app per gestionar els avisos d'emergències a la població per riscos"/>
    <s v="Development of an app to manage emergency and risk warnings"/>
    <m/>
    <s v="Servei de Protecció Civil"/>
    <n v="2018"/>
    <n v="2030"/>
    <s v="No iniciada"/>
    <m/>
    <m/>
    <s v="CECAT - Centre d’emergències de Catalunya (Departament d’Interior de la Generalitat de Catalunya)"/>
    <s v="Calor extrema"/>
    <s v="Transversal (comunicació i informació general o de fenòmens meteorològics)"/>
    <s v="Augment de les sequeres (durada, freqüència i intensitat)"/>
    <m/>
    <s v="Millora de la gestió dels riscos. Millora de la qualitat de vida."/>
    <s v="Augment de número de persones avisades en cas de risc derivat dels efectes del canvi climàtic. Reducció de mitjans tècnics i humans en la reducció i gestió de risc."/>
    <m/>
    <n v="15000"/>
    <n v="2000"/>
    <n v="39000"/>
    <x v="2"/>
    <s v="Participació"/>
    <m/>
    <m/>
    <s v="DUPROCIM"/>
    <s v="Ajuntament (directa)"/>
    <s v="Protecció civili i emergències"/>
    <x v="3"/>
  </r>
  <r>
    <s v="Mataró"/>
    <n v="25"/>
    <x v="0"/>
    <x v="9"/>
    <s v="Modificació del Projecte Radars amb extensió de la divulgació del canvi climàtic"/>
    <s v="Modification of Radars Project and dissemination of climate change education"/>
    <m/>
    <s v="Servei de Benestar Social"/>
    <n v="2018"/>
    <n v="2030"/>
    <s v="No iniciada"/>
    <m/>
    <m/>
    <s v="Sector comercial_x000a_Veïns/es de la ciutat mitjançant entitats de voluntariat _x000a_Col•lectiu de la Gent Gran._x000a_"/>
    <s v="Calor extrema"/>
    <s v="Augment de la mortalitat/morbilitat associada a la calor"/>
    <s v="Augment de l'efecte illa de calor "/>
    <s v="Augment de les sequeres (durada, freqüència i intensitat)"/>
    <s v="Reducció de la despesa en gestió d'adaptació a canvi climàtic en el col·lectiu de la gent gran."/>
    <s v="Millora de la qualitat de vida del col·lectiu de la gent gran. Augment del grau de protecció en episoidis d'emergència i/o de risc relacionats amb el canvi climàtic."/>
    <m/>
    <n v="6000"/>
    <n v="6000"/>
    <n v="78000"/>
    <x v="1"/>
    <s v="Altres"/>
    <m/>
    <m/>
    <s v="Programa de Gent Gran Activa. Pla de Salut. "/>
    <s v="Ajuntament (directa)"/>
    <s v="Salut"/>
    <x v="3"/>
  </r>
  <r>
    <s v="Mataró"/>
    <n v="26"/>
    <x v="2"/>
    <x v="1"/>
    <s v="Seguiment d'actuacions i aplicació de mesures correctores al pont de la riera de Sant Simó"/>
    <s v="Tracking on going actions and including corrective measures in Sant Simó Bridge"/>
    <m/>
    <s v="Servei d'Espais Públics_x000a_Servei de Protecció Civil"/>
    <n v="2018"/>
    <n v="2030"/>
    <s v="En curs"/>
    <m/>
    <m/>
    <s v="ADIF_x000a_Departament de Territori i Sostenibilitat (Generalitat de Catalunya). Agència Catalana de l'Aigua. Diputació de Barcelona."/>
    <s v="Precipitació extrema"/>
    <s v="Augment del risc d'inundacions"/>
    <s v="Augment del risc de riuades"/>
    <m/>
    <s v="Millora de la biodiversitat de la Riera de Sant Simó. Eliminació d'espècies al·lòctones"/>
    <s v="Reducció del risc d'inundabilitat. Reducció de la despesa per danys en casos de riuades."/>
    <m/>
    <n v="2500"/>
    <n v="1000"/>
    <n v="14500"/>
    <x v="0"/>
    <s v="Aigua"/>
    <s v="Medi natural"/>
    <m/>
    <s v="Anella Verda- Anella Blava. Apartat INUNCAT del DUPROCIM."/>
    <s v="Altres (Administració pública)"/>
    <s v="Protecció civili i emergències"/>
    <x v="3"/>
  </r>
  <r>
    <s v="Mataró"/>
    <n v="27"/>
    <x v="2"/>
    <x v="1"/>
    <s v="Actuacions per millorar la seguretat de la línia de tren de rodalies al seu pas per Mataró"/>
    <s v="Actions to strengthen security in railways in their way through Mataró"/>
    <m/>
    <s v="Servei d'Urbanisme_x000a_Servei de Protecció Civil"/>
    <n v="2018"/>
    <n v="2020"/>
    <s v="No iniciada"/>
    <m/>
    <s v="X"/>
    <s v="ADIF_x000a_Departament de Territori i Sostenibilitat (Generalitat de Catalunya)"/>
    <s v="Pujada del nivell del mar"/>
    <s v="Efectes en infraestructures"/>
    <s v="Desparició de platges i dunes"/>
    <m/>
    <s v="Preservació de platges i dunes i no pèrdua d'atractiu turístic i de biodiversitat."/>
    <s v="Apliació de mesures correctores associades a la viabilitat del funcionament de la via del ferrocarril."/>
    <m/>
    <n v="0"/>
    <n v="0"/>
    <n v="0"/>
    <x v="0"/>
    <s v="Urbanisme"/>
    <m/>
    <m/>
    <s v="Pla Director del Sistema Costaner. POUM en cas de que es faci revisió de planejament urbanístic."/>
    <s v="Altres (Administració pública)"/>
    <s v="Protecció civili i emergències"/>
    <x v="3"/>
  </r>
  <r>
    <s v="Mataró"/>
    <n v="28"/>
    <x v="0"/>
    <x v="1"/>
    <s v="Redacció del Mapa de protecció contra incendis en urbanitzacions i masos aïllats "/>
    <s v="Drafting of Fire Prevention Map on isolated residential areas and rural houses"/>
    <m/>
    <s v="Servei de Protecció Civil"/>
    <n v="2018"/>
    <n v="2019"/>
    <s v="No iniciada"/>
    <m/>
    <s v="X"/>
    <s v="Propietaris dels habitatges i instal·lacions que apareixen al plànol de delimitació. Direcció General de Prevenció, Extinció d'Incendis i Salvaments (informa sobre el mapa). Servei de Prevenció d’Incendis de la Direcció General de Medi Natural"/>
    <s v="Incendis forestals"/>
    <s v="Major risc d'incendi"/>
    <s v="Pèrdua atractiu turístic "/>
    <m/>
    <s v="Reducció de pèrdues personals i materials en cas d'incendi forestal. Millora de la biodiversitat dels entorns forestals en el cas d'equipaments i instal·lacions afectades"/>
    <s v="Existència del propi mapa i execució de les franges i tractaments que se'n determinin (ha d'obertura de franja per any i ha de manteniment de franja per any del propi mapa)."/>
    <m/>
    <n v="2500"/>
    <n v="0"/>
    <n v="2500"/>
    <x v="0"/>
    <s v="Medi natural"/>
    <s v="Altres"/>
    <m/>
    <s v="DUPROCIM"/>
    <s v="Ajuntament (directa)"/>
    <s v="Protecció civili i emergències"/>
    <x v="3"/>
  </r>
  <r>
    <s v="Mataró"/>
    <n v="29"/>
    <x v="0"/>
    <x v="9"/>
    <s v="Redacció i seguiment del Pla de Salut (2017-2020) incorporant les noves necessitats davant el canvi climàtic"/>
    <s v="Drafting and monitoring of the Health Plan (2017-2020) taking into account new needs due to climate change"/>
    <m/>
    <s v="Servei de Salut Pública i Consum"/>
    <n v="2018"/>
    <n v="2020"/>
    <s v="En curs"/>
    <m/>
    <s v="X"/>
    <s v="Tota la població de Mataró _x000a_Serveis tècnics associats a salut d’altres administracions i ens_x000a_"/>
    <s v="Calor extrema"/>
    <s v="Augment de la mortalitat/morbilitat associada a la calor"/>
    <s v="Aparició de noves malaties"/>
    <s v="Augment de les al·lèrgies"/>
    <s v="Millora de la qualitat de vida. Reducció de la despesa de les administracions en salut ambiental i alimentària davant les accions per fer front al canvi climàtic. "/>
    <s v="Reducció de persones i tractaments associats a malalties, al·lèrgies i/o altres afectacions relacionades amb el fenomen del canvi climàtic."/>
    <m/>
    <n v="0"/>
    <n v="0"/>
    <n v="0"/>
    <x v="0"/>
    <s v="Verd urbà"/>
    <s v="Aigua"/>
    <s v="Equipaments"/>
    <s v="Projecte Radars. Programa de la Gent Gran Activa.   Pla Director de Zones Verdes i Espais Verds. "/>
    <s v="Ajuntament (directa)"/>
    <s v="Salut"/>
    <x v="3"/>
  </r>
  <r>
    <s v="Mataró"/>
    <n v="30"/>
    <x v="0"/>
    <x v="9"/>
    <s v="Vigilància i seguiment dels indicadors de la salut i el canvi climàtic"/>
    <s v="Surveillance and monitoring of health and climate change indicators"/>
    <m/>
    <s v="Servei de Salut Pública i Consum"/>
    <n v="2018"/>
    <n v="2021"/>
    <s v="No iniciada"/>
    <m/>
    <m/>
    <s v="Diputació de Barcelona"/>
    <s v="Calor extrema"/>
    <s v="Augment de la mortalitat/morbilitat associada a la calor"/>
    <s v="Aparició de noves malaties"/>
    <s v="Augment de les al·lèrgies"/>
    <s v="Informació de base important per l'elaboració de plans de salut en el marc d'apatació al canvi climàtic per millorar la prevenció i gestió d'efectes sobre la salut."/>
    <s v="Reducció de les incidències, malalties, de la població relacionades amb els efectes del canvi climàtic."/>
    <m/>
    <n v="0"/>
    <n v="0"/>
    <n v="0"/>
    <x v="0"/>
    <s v="Altres"/>
    <m/>
    <m/>
    <s v="Pla de Salut."/>
    <s v="Ajuntament (directa)"/>
    <s v="Salut"/>
    <x v="3"/>
  </r>
  <r>
    <s v="Mataró"/>
    <n v="31"/>
    <x v="0"/>
    <x v="9"/>
    <s v="Millora de les condicions ambientals dels equipaments municipals amb usuaris sensibles a les condicions atmosfèriques"/>
    <s v="Enhancement of environmental conditions of public buildings and services which are sensitive to weather conditions"/>
    <m/>
    <s v="Servei d'Equipaments Municipals"/>
    <n v="2018"/>
    <n v="2028"/>
    <s v="En curs"/>
    <m/>
    <m/>
    <s v="Llars d'infants, centres educatius de primària, casals d'avis i seus socials destinades a l'ús del col·lectiu de la gent gran."/>
    <s v="Calor extrema"/>
    <s v="Augment de l'efecte illa de calor "/>
    <s v="Canvis en el patró de demanda turística"/>
    <m/>
    <s v="Reducció de despesa energètica i consum eficient i aplicació de mesures sostenibles en onades de calor especialment i també de fred "/>
    <s v="Millora de la qualitat de vida dels col·lectius més vulnerables a les onades de calor. Augment de les condicions d'adaptació en els equipaments municipals davant el fenomen del canvi climàtic."/>
    <m/>
    <n v="5000"/>
    <n v="5000"/>
    <n v="55000"/>
    <x v="1"/>
    <s v="Equipaments"/>
    <m/>
    <m/>
    <s v="Pla d'equipaments municipals."/>
    <s v="Ajuntament (directa)"/>
    <s v="Salut"/>
    <x v="3"/>
  </r>
  <r>
    <s v="MOLLET DEL VALLÈS"/>
    <n v="1"/>
    <x v="0"/>
    <x v="7"/>
    <s v="Instal·lació de sistemes per la millora del confort climàtic en edificis amb població vulnerable"/>
    <s v="Installation of systems for the improvement of climate comfort in buildings with vulnerable population"/>
    <s v="Adaptació d’aquells equipaments municipals amb població vulnerable (geriàtrics, residències, escoles, casals de gent gran, centres cívics i biblioteques) en termes energètics, a través de la integració d'elements d'arquitectura bioclimàtica (parasols, façanes verdes...) en obres de rehabilitació i/o construcció d'equipaments municipals, donat un possible increment de les temperatures. La instal·lació d'aquests mecanismes evita la radiació directa i redueix el sobreescalfament dels espais, de manera que a l'hora que s'augmenta el confort es pot minimitzar l'ús d'aire condicionat i es redueixen emissions i costos econòmics. _x000a_Una actuació complementaria seria també l’adequació dels equipaments i instal·lacions municipals per fer-los &quot;centres refrigerats municipicals&quot; i posar-los a disposició d’aquells grups de població més vulnerables. Es tracta d'identificar els equipaments municipals que disposen de sistemes de climatització com espais adaptats pels col·lectius vulnerables de la ciutat, en cas d'un episodi de calor extrema. Caldria, però, tenir en compte que l’electricitat que es fes servir en aquests espais provingués d’energia verda. El més interessant seria que aquests equipaments tinguessin, per exemple, fotovoltaiques instal·lades per a la climatització de l’equipament en qüestió."/>
    <s v="Àrea de Desenvolupament Econòmic i Urbà, Sostenibilitat i Habitatge"/>
    <n v="2021"/>
    <n v="2028"/>
    <s v="No iniciada"/>
    <s v="X"/>
    <s v="X"/>
    <s v="Secció de Gestió Energètica i Sostenibilitat _x000a_Servei de Serveis Socials, Sanitat i Salut Pública"/>
    <s v="Calor extrema"/>
    <s v="Augment de la mortalitat/morbilitat associada a la calor"/>
    <s v="Canvis en els patrons de demanda energètica"/>
    <s v="Augment de l'efecte illa de calor "/>
    <s v="Millora del confort climàtic; reducció del consum energètic; reducció de les emissions de CO2; reducció despeses corrents "/>
    <m/>
    <m/>
    <n v="50000"/>
    <m/>
    <n v="50000"/>
    <x v="2"/>
    <s v="Urbanisme"/>
    <s v="Equipaments"/>
    <m/>
    <s v="Pla d'Ordenació Urbanística Municipal"/>
    <s v="Ajuntament (directa)"/>
    <s v="Edificis"/>
    <x v="3"/>
  </r>
  <r>
    <s v="MOLLET DEL VALLÈS"/>
    <n v="2"/>
    <x v="0"/>
    <x v="9"/>
    <s v="Neteja i manteniment d'instal·lacions i sistemes de refrigeració municipals susceptibles a problemes de legionel·losi"/>
    <s v="Cleaning and maintenance of municipal refrigeration installations and systems susceptible to problems of legionellosis"/>
    <s v="Donat un progressiu augment de les temperatures i amb això, increment de possibles problemes de legionel·losi en instal·lacions i sistemes de refrigeració municipal, realitzar de manera periòdica, especialment durant els mesos d’estiu, tasques de control pel bon manteniment dels sistemes de refrigeració i instal·lacions amb aigua de les dependències municipals_x000a_En cas que fos necessari la rehabilitació d'aquests en termes energètics, per tal de poder controlar, gestionar i erradicar possibles problemes de salut i disminuir el consum energètic dels edificis."/>
    <s v="Àrea de Desenvolupament Econòmic i Urbà, Sostenibilitat i Habitatge"/>
    <n v="2017"/>
    <n v="2030"/>
    <s v="En curs"/>
    <m/>
    <m/>
    <s v="Departament de Salut (Generalitat de Catalunya)"/>
    <s v="Calor extrema"/>
    <s v="Aparició de noves malaties"/>
    <m/>
    <m/>
    <s v="Augment de la seguretat ciutadana"/>
    <m/>
    <m/>
    <s v="430€ (per actuació de prevenció)"/>
    <m/>
    <e v="#VALUE!"/>
    <x v="0"/>
    <m/>
    <m/>
    <m/>
    <m/>
    <s v="Ajuntament (directa)"/>
    <s v="Salut"/>
    <x v="3"/>
  </r>
  <r>
    <s v="MOLLET DEL VALLÈS"/>
    <n v="3"/>
    <x v="1"/>
    <x v="7"/>
    <s v="Implantació de façanes verdes en edificis i equipaments municipals"/>
    <s v="Implementation of facades in public buildings"/>
    <s v="Per millorar el confort climàtic dels edificis i equipaments municipals es proposa la implantació de terrats i façanes verdes. Les façanes verdes també contribueixen a retenir i laminar fluxos d'aigua en episodis de forts aiguats. I a més, faciliten la captació de CO2 per part de la superfície vegetada (actuant com embornals). Una coberta verda, alhora, millora l’aïllament acústic, i ajuda a reduir l’efecte illa de calor a través del procés de la transpiració i la humidificació de l’aire sec, que milloren el clima i augmenten la sensació de benestar._x000a_Un dels beneficis més importants de les cobertes verdes és la reducció dels costos de calefacció i refrigeració, al mantenir el confort climàtic de l’equipament o edifici, tot depenent del tipus de coberta que es construeixi i del gruix de terra que incorpori. L’aïllament addicional que suposa una coberta verda per a un edifici redueix la transferència de temperatura entre l’interior i l’exterior. A l’estiu es redueix la calor excessiva i durant l’hivern es minimitzen les pèrdues de calor. Tant la vegetació com el substrat protegeixen la membrana impermeabilitzant mitjançant l’amortiment de les fluctuacions de temperatura._x000a_Es proposa la implantació de cobertes verdes extensives. És el tipus de coberta més fàcil d’implementar i amb menors costos de manteniment. És un sistema de coberta vegetada lleugera, implantada en un substrat poc profund i amb contingut baix en nutrients. Inclou una vegetació amb pocs requeriments tant pel que fa al desenvolupament com pel que fa al manteniment._x000a_Els edificis i equipaments municipals que poden tenir cobertes i/o façanes verdes són aquells amb major superfície útil de sostre i on la seva implantació contribueixi a reduir els consums energètics actuals. Es requeriria d’un estudi addicional per valorar els equipaments de Mollet més adients per la seva implantació i el cost associat en cadascun dels casos."/>
    <s v="Àrea de Desenvolupament Econòmic i Urbà, Sostenibilitat i Habitatge"/>
    <n v="2026"/>
    <n v="2030"/>
    <s v="No iniciada"/>
    <s v="X"/>
    <m/>
    <m/>
    <s v="Calor extrema"/>
    <s v="Canvis en els patrons de demanda energètica"/>
    <s v="Augment de la mortalitat/morbilitat associada a la calor"/>
    <s v="Augment de l'efecte illa de calor "/>
    <s v="Millora del confort climàtic; reducció del consum energètic; reducció de les emissions de CO2; reducció despeses corrents; millora de la qualitat urbana"/>
    <m/>
    <m/>
    <n v="125000"/>
    <m/>
    <n v="125000"/>
    <x v="13"/>
    <s v="Urbanisme"/>
    <m/>
    <m/>
    <s v="Pla d'Ordenació Urbanística Municipal"/>
    <s v="Ajuntament (indirecte)"/>
    <s v="Edificis"/>
    <x v="3"/>
  </r>
  <r>
    <s v="MOLLET DEL VALLÈS"/>
    <n v="4"/>
    <x v="0"/>
    <x v="10"/>
    <s v="Impuls i seguiment de les polítiques i accions proposades al Pla de Mobilitat Urbana de Mollet del Vallès"/>
    <s v="Promotion and monitoring of policies and actions proposed in the Urban Mobility Plan of Mollet del Vallès"/>
    <s v="El Pla de Mobilitat Urbana de Mollet del Vallès proposa una sèrie de mesures per la millora de la qualitat de l’aire afavorint el desenvolupament de modes sostenibles de transport, fomentant la mobilitat a peu, en bicicleta o en transport públic, i afavorint la conversió del parc de vehicles a flotes menys contaminants._x000a_Les actuacions del Pla estan adreçades a millorar la regulació de l’accés del vehicle privat al centre urbà, i potenciar l’ús del transport públic i la bicicleta: la jerarquització viària amb l’objectiu de reduir el percentatge de viatges en vehicles en transport privat a motor; la creació d’una xarxa bàsica per als desplaçaments en bicicleta i a peu, la segregació de vies i la instal·lació d’aparcaments segurs per a bicicletes (a estacions de tren i autobusos per facilitar la intermodalitat de la bici amb el transport públic, i principals equipaments de la ciutat), la definició d’espais intermedis, entre les vies jerarquitzades, on s’implanti la reducció de la velocitat i de l’espai útil viari per a vehicles a motor...accions encaminades a reduir els espais motoritzants per generar espais per vianants que contribuiexen a reduir l’efecte illa de calor a la ciutat._x000a_A la vegada, es proposa l’establiment d’incentius als vehicles nets, a través de:_x000a_- bonificacions de la taxa de circulació i d’estacionament a la via pública per a tot tipus de vehicles elèctrics i de baixes emissions, _x000a_- la promoció, entre les empreses de transport i de comercialització de productes, dels sistemes de Distribució Urbana de Mercaderies amb Bicicleta (DUMB), i l’establiment de plataformes de microdistribució de mercaderies per minimitzar el trànsit de vehicles pesants motoritzats dins el nucli urbà._x000a_- fixació d’un sistema de finançament creuat, on els ingressos obtinguts per l’aparcament (zones blaves) de vehicles contaminants es destinin a promoure la mobilitat sostenible no contaminant i de baix consum energètic._x000a_Complementariament, definir també uns criteris únics vinculats a la mitigació del canvi climàtic que han de tenir un pes principal en el procés d’adquisició de nous vehicles, així com per a la contractació externa de serveis que incloguin l’ús de vehicles (introducció / major presència d'autobusos elèctrics o híbrids). Promoció del vehicle elèctric mitjançant l'establiment de nous punts de recàrrega elèctrica al municipi, d'ús públic per a tota la ciutadania, així com la substitució de combustibles de la flota municipal (en qualsevol de les possibles tipologies: compra, lísing o rènting). Cal per això, planificar i invertir en infraestructura elèctrica necessària per fer créixer la ciutat davant la potenciació del transport elèctric._x000a__x000a_"/>
    <s v="Àrea de Desenvolupament Econòmic i Urbà, Sostenibilitat i Habitatge"/>
    <n v="2018"/>
    <n v="2030"/>
    <s v="En curs"/>
    <s v="X"/>
    <s v="X"/>
    <s v="Empresa Sagalés"/>
    <s v="Calor extrema"/>
    <s v="Canvis en els patrons de demanda energètica"/>
    <m/>
    <m/>
    <s v="Reducció de les emissions de CO2; millora de la qualitat de vida de la població local"/>
    <m/>
    <m/>
    <n v="100000"/>
    <m/>
    <n v="100000"/>
    <x v="14"/>
    <m/>
    <m/>
    <m/>
    <s v="Pla de Mobilitat Urbana"/>
    <s v="Ajuntament (directa)"/>
    <s v="Transport"/>
    <x v="3"/>
  </r>
  <r>
    <s v="MOLLET DEL VALLÈS"/>
    <n v="5"/>
    <x v="0"/>
    <x v="4"/>
    <s v="Integració de sistemes de gestió energètica pel control eficient dels consums de la climatització d'edificis i equipaments municipals"/>
    <s v="Integration of energy management systems for the efficient control of the consumption of the air conditioning of buildings and municipal facilities"/>
    <s v="Donat un augment progressiu de les temperatures i la prolongació dels episodis de calor extrema, el que pot suposar un augment dels períodes i intensitat de climatització d’edificis i equipaments, es proposen les següents actuacions de millora de la gestió energètica i de control eficient dels consums:_x000a_- Complir la normativa actual (RITE) sobre qualitat de l’aire i ventilacions, minimitzar al màxim els cabals de renovació d’aire, ja que provoquen la major part de les pèrdues tèrmiques._x000a_- Instal·lar els termòstats en zones representatives i allunyats de fonts de calor o fred. A més, es recomana instal·lar cronotermòstats de manera que ajustem el funcionament de la climatització a les hores de funcionament de l’edifici._x000a_- Realitzar una correcta sectorització de l’edifici a climatitzar agrupant les sales o zones de l’edifici amb temperatures i horaris de funcionament semblants._x000a_- Fer servir sistemes de recuperació de temperatura de l’aire de ventilació per preescalfar l’aire de renovació._x000a_- Utilitzar un sistema free-cooling amb l’aire exterior mitjançant una comparació entàlpica (temperatura – humitat). D’aquesta manera, en certs moments, climatitzarem el nostre edifici només introduint aire de l’exterior renovant l’aire interior._x000a_- Valorar amb cura les necessites energètiques (calorífiques i frigorífiques) durant tot l’any. Si les necessitats són similars, és recomanable utilitzar una mateixa màquina combinada per a tots dos serveis, però en cas que hi hagi diferències, és millor utilitzar un sistema per a cada servei. A l’estiu és recomanable forçar l’entrada d’aire exterior a traves dels soterranis de l’edifici o de sota terra, ja que és aire fred, i així reduïm el consum energètic en climatització._x000a_La millora energètica d’edificis i equipaments es completa amb la integració de mecanismes passius com tendals o para-sòls en finistres més exposades al sòl o la implantació de façanes verdes, per generar així espais més frescos i amb un millor confort climàtic._x000a_Es tracta d’una acció complementaria a les mesures de mitigació proposades."/>
    <s v="Àrea de Desenvolupament Econòmic i Urbà, Sostenibilitat i Habitatge"/>
    <n v="2020"/>
    <n v="2025"/>
    <s v="En curs"/>
    <s v="X"/>
    <s v="X"/>
    <s v="Resta d'àrees de l'Ajuntament"/>
    <s v="Calor extrema"/>
    <s v="Canvis en els patrons de demanda energètica"/>
    <s v="Augment de l'efecte illa de calor "/>
    <m/>
    <s v="Reducció de les emissions de CO2; reducció despeses corrents"/>
    <m/>
    <m/>
    <n v="50000"/>
    <m/>
    <n v="50000"/>
    <x v="2"/>
    <s v="Altres"/>
    <m/>
    <m/>
    <s v="Pla d'Estalvi i Eficiència Energètica Municipal"/>
    <s v="Ajuntament (directa)"/>
    <s v="Energia"/>
    <x v="3"/>
  </r>
  <r>
    <s v="MOLLET DEL VALLÈS"/>
    <n v="6"/>
    <x v="1"/>
    <x v="5"/>
    <s v="Manteniment de la infraestructura de clavegueram per garantir la seva capacitat de drenatge "/>
    <s v="Maintenance of the sewerage infrastructure to guarantee its drainage capacity"/>
    <s v="Davant els possibles impactes per inundació, establir un programa i pressupost anual d’actuació per dimensionar, fer funcionar i mantenir la xarxa municipal de clavegueram en condicions òptimes, sense que aquesta es vegi sobrepassada en èpoques de fortes pluges._x000a__x000a_Abans es considera necessari realitzar un estudi específic per tal de valorar i quantificar les possibles problemàtiques derivades de la impossibilitat de drenatge de les aigües pluvials i les àrees municipals que presentin major afectacions._x000a_Caldrà implementar mesures per reduir el cabal d’entrada a la xarxa de clavegueram, especialment en les èpoques de major pluja i augmentar la xarxa separativa i implementació dels sistemes urbans de drenatges sostenible. La neteja i el manteniment de la infraestructura de clavegueram i serveis urbans relacionats amb l’aigua, sobretot dels sifons (en mal estat per sequera i antiguitat) ha de permetre el manteniment de la xarxa municipal en cas de fortes tempestes i inundacions. També en el cas de la neteja i control dels col•lectors de les rieres. La creació i disposició d’infraestructures d’emmagatzematge d’aigua facilita el drenatge en episodis d’avingudes d’aigua, podent ser posteriorment utilitzades per al reg. _x000a__x000a_Així mateix, caldrà fer una reposició de la xarxa en aquells trams que presenti força antiguitat."/>
    <s v="Àrea de Desenvolupament Econòmic i Urbà, Sostenibilitat i Habitatge"/>
    <n v="2018"/>
    <n v="2030"/>
    <s v="En curs"/>
    <s v="X"/>
    <m/>
    <s v="Servei Municipal de Neteja Viària i Recollida de Residus"/>
    <s v="Inundacions"/>
    <s v="Augment del risc d'inundacions"/>
    <s v="Augment de plagues: algues, meduses..."/>
    <m/>
    <s v="Infraestructures de sanejament amb millor funcionament"/>
    <m/>
    <m/>
    <n v="50000"/>
    <m/>
    <n v="50000"/>
    <x v="2"/>
    <s v="Urbanisme"/>
    <s v="Equipaments"/>
    <s v="Energia"/>
    <m/>
    <s v="Ajuntament (indirecte)"/>
    <s v="Aigua"/>
    <x v="3"/>
  </r>
  <r>
    <s v="MOLLET DEL VALLÈS"/>
    <n v="7"/>
    <x v="1"/>
    <x v="5"/>
    <s v="Revisió de l'ordenança d'estalvi d'aigua"/>
    <s v="Revision of the water saving ordinance"/>
    <s v="Les projeccions climàtiques preveuen una reducció de les precipitacions anuals i un increment de la freqüència dels anys secs. Aquests fets reforcen la necessitat de continuar reduint els consum d'aigua potable._x000a_Així doncs, es proposa la revisió de l’ordenança d’estalvi d’aigua municipal aprovada al municipi i modificar-la per adaptar-la a les necessitats hídriques actuals. A banda, es planteja incentivar fiscalment l’estalvi d'aigua i l’ús de recursos hídrics alternatius (bonificacions tarifàries en funció del consum d’aigua i del grau d’ús d’aigua regenerada en edificacions, producció industrial...). En aquets casos, caldrà demostrar que les millores, independentment de quines s’escullin, redueixen el consum d’aigua respecte els consums anteriors a l’adopció de mesures. Per aixó, cal que l’Ajuntament tingui la capacitat de fer-ne inspeccions i controls i que recopili les dades dels habitatges que la compleixin._x000a_Per la reducció dels consums d’aigua l'ordenança caldria que plantejara:_x000a_- Col·locar complements d’estalvi d’aigua per a elements terminals: economitzadors per aixetes, reductors de cabal per a dutxes, inodors de doble descàrrega..._x000a_- Reutilitzar aigües grises en edificis plurifamiliars nous, residències..._x000a_- Aprofitar aigües subterrànies en edificis terciaris o industrials (en cas de que hi hagi disponibilitat d’extracció)_x000a_- Recollir aigües pluvials en edificis terciaris o industrials._x000a_- Reutilitzar d’aigua sobrant de fonts i piscines municipals._x000a_Aquestes actuacions han d’anar acompanyes dels pertinents controls de qualitat d’aigua i de legionel·lòsi."/>
    <s v="Àrea de Desenvolupament Econòmic i Urbà, Sostenibilitat i Habitatge"/>
    <n v="2018"/>
    <n v="2028"/>
    <s v="No iniciada"/>
    <s v="X"/>
    <m/>
    <m/>
    <s v="Sequeres"/>
    <s v="Augment de les sequeres (durada, freqüència i intensitat)"/>
    <s v="Augment de desertització o aridesa"/>
    <s v="Canvis en els patrons de demanda energètica"/>
    <s v="Reducció del consum d'aigua municipal"/>
    <m/>
    <m/>
    <n v="6000"/>
    <m/>
    <n v="6000"/>
    <x v="0"/>
    <m/>
    <m/>
    <m/>
    <m/>
    <s v="Ajuntament (indirecte)"/>
    <s v="Aigua"/>
    <x v="3"/>
  </r>
  <r>
    <s v="MOLLET DEL VALLÈS"/>
    <n v="8"/>
    <x v="0"/>
    <x v="5"/>
    <s v="Aprofitament i recuperació d'aigües grises i/o aigües de pluja, en edificis i equipaments per destinar-les a usos municipals (reg, neteja viària...)"/>
    <s v="Recovery and recovery of gray water and / or rainwater, in buildings and facilities to be used for municipal uses (irrigation, road cleaning ...)"/>
    <s v="L’aprofitament i recuperació d’aigües grises i/o aigües de pluja implica la reducció dels volums de consums d’aigua. En un marc climatològic on es preveu un augment dels anys secs es proposa la reutilització d’aigua per a usos municipals a partir de:_x000a_- Instal·lació d'una doble xarxa de recollida de les aigües residuals, una per a les aigües negres (aigües procedents dels inodors) i l’altra per a les aigües grises (aigües procedents dels lavabos i dutxes)._x000a_- Recollida de les aigües pluvials per aprofitar-les com a aigües de reg de parcs i jardins de la ciutat._x000a_- En les instal·lacions esportives amb piscina, es pot plantejar l'opció d'utilitzar l'aigua de renovació del vas de la piscina com a aigua grisa._x000a_Per poder reutilitzar les aigües, s’hauran de tractar amb processos fisicoquímics i/o biològics per assegurar-ne una qualitat mínima i evitar problemes de legionel·losi. No obstant, en tots els punts de consum d'aigua reutilitzada (cisternes, punts de reg, etc.) s'haurà d'instal·lar un cartell visible on hi digui: &quot;Aigua no potable&quot;. En cas que s'utilitzin com a aigua de reg, també se n'hauran de fer anàlisis periòdiques."/>
    <s v="Àrea de Desenvolupament Econòmic i Urbà, Sostenibilitat i Habitatge"/>
    <n v="2020"/>
    <n v="2026"/>
    <s v="No iniciada"/>
    <s v="X"/>
    <m/>
    <s v="Servei Municipal de Neteja Viària i Recollida de Residus"/>
    <s v="Sequeres"/>
    <s v="Augment de les sequeres (durada, freqüència i intensitat)"/>
    <m/>
    <m/>
    <s v="Reducció del consum d'aigua municipal; garantia d'abastament"/>
    <m/>
    <m/>
    <s v="8.000€ (per instal·lació d'un sistema de retenció convencional; depòsit o depuradora)"/>
    <m/>
    <e v="#VALUE!"/>
    <x v="0"/>
    <m/>
    <m/>
    <m/>
    <m/>
    <s v="Ajuntament (directa)"/>
    <s v="Aigua"/>
    <x v="3"/>
  </r>
  <r>
    <s v="MOLLET DEL VALLÈS"/>
    <n v="9"/>
    <x v="0"/>
    <x v="5"/>
    <s v="Incorporació de tecnologies en els sistemes de reg per l'optimització del consum d'aigua en funció de les condicions meteorològiques"/>
    <s v="Incorporation of technologies in irrigation systems for the optimization of water consumption based on weather conditions"/>
    <s v="Els canvis en les condicions climàtiques (temperatura, pluviometria) comportaran canvis en les necessitats de reg de les zones verdes urbanes. Un sistema de reg adequat a les noves necessitats climàtiques ajuda a mantenir la vegetació en bon estat, generant alhora un estalvi d’aigua associat._x000a_El servei de gestió i manteniment del verd urbà cal que incorpori algunes tecnologies per la millora i eficiència dels sistemes de reg, mitjançant la utilització de programes de telegestió. La introducció de les TIC en els sistemes de reg permet conèixer les necessitats de reg en funció de les condicions hídriques reals de la vegetació, i de les condicions meteorològiques (estalviar aigua quan detecta que plou). L’ús d’aquesta tecnologia també permet detectar ràpidament fuites d’aigua en els sistemes de reg._x000a_Es proposa, doncs, estudiar les necessitats de reg per a cada parc i jardí de la ciutat i adoptar-ne sistemes de reg que s’adeqüin a la nova situació climàtica (ex. detectors automàtics d’humitat i de pluja) i que maximitzin l’eficiència en l’ús de l’aigua (ex. sistemes de degoteig, programadors de reg). També, donar continuïtat a la telegestió del reg urbà en els nous sectors de desenvolupament i en els existents, tot millorant l’eficàcia d’aquests sistemes i integrant nous paràmetres de control (grau d’humitat del sòl, qualitat de l’aigua, etc.)._x000a_L’acció es podria complementar amb la incorporació de tecnologies en el reg dels horts de l’Espai Natural de Gallecs (fins ara el reg és a mansa)."/>
    <s v="Àrea de Desenvolupament Econòmic i Urbà, Sostenibilitat i Habitatge"/>
    <n v="2018"/>
    <n v="2030"/>
    <s v="En curs"/>
    <s v="X"/>
    <m/>
    <m/>
    <s v="Sequeres"/>
    <s v="Augment de les sequeres (durada, freqüència i intensitat)"/>
    <m/>
    <m/>
    <s v="Reducció del consum d'aigua municipal; garantia d'abastament; millora de la gestió del verd urbà"/>
    <m/>
    <m/>
    <n v="50000"/>
    <m/>
    <n v="50000"/>
    <x v="2"/>
    <m/>
    <m/>
    <m/>
    <m/>
    <s v="Ajuntament (directa)"/>
    <s v="Aigua"/>
    <x v="3"/>
  </r>
  <r>
    <s v="MOLLET DEL VALLÈS"/>
    <n v="10"/>
    <x v="0"/>
    <x v="5"/>
    <s v="Manteniment i conservació dels torrents i rieres urbanes"/>
    <s v="Maintenance and conservation of urban rivers"/>
    <s v="Es tracta de mantenir i conservar les rieres que travessen el municipi en condicions òptimes, evitant acumulacions de residus per disminuir els impactes i danys materials de possibles inundacions. Igualment, es proposa continuar fent brigades de neteja dels torrents i rieres un parell de cops a l'any. _x000a_El manteniment de les rieres a Mollet del Vallès és fa principalment a través de subvencions que dóna l’Agència Catalana de l’Aigua (ACA), amb les quals es fan el 50% de les actuacions de manteniment. Un 25% es fan a través del Consorci Besòs-Tordera, i el 25% restant són gestionades pel propi Ajuntament de Mollet. Les actuacions de manteniment es concentren principalment a la riera Seca i a la riera del Caganell. "/>
    <s v="Àrea de Desenvolupament Econòmic i Urbà, Sostenibilitat i Habitatge"/>
    <n v="2018"/>
    <n v="2028"/>
    <s v="En curs"/>
    <m/>
    <s v="X"/>
    <s v="Agència Catalana de l'Aigua_x000a_Consorci Besòs-Tordera"/>
    <s v="Inundacions"/>
    <s v="Augment del risc d'inundacions"/>
    <s v="Augment del risc de riuades"/>
    <s v="Efectes en infraestructures"/>
    <s v="Millora de la prevenció; menors despeses front impactes"/>
    <m/>
    <m/>
    <n v="18000"/>
    <m/>
    <n v="18000"/>
    <x v="0"/>
    <s v="Aigua"/>
    <m/>
    <m/>
    <m/>
    <s v="Ajuntament (directa)"/>
    <s v="Aigua"/>
    <x v="3"/>
  </r>
  <r>
    <s v="MOLLET DEL VALLÈS"/>
    <n v="11"/>
    <x v="0"/>
    <x v="11"/>
    <s v="Augment de la freqüència de recollida dels contenidors de residus"/>
    <s v="Increase in the frequency of collection of waste containers"/>
    <s v="L’augment de les temperatures provocarà una fermentació accelerada dels residus i conseqüentment un increment de les olors i/o generació de plagues. Per aquest motiu es proposa l’adaptació del sistema de recollida de residus urbans, i tractament d'escombraries, especialment en èpoques de molta calor, mitjançant les següents actuacions:_x000a_- Sistemes de recordatori dels dies i horaris de recollida dels residus, per tal que la població s’ajusti a aquests horaris._x000a_- Campanyes de conscienciació respecte la recollida selectiva._x000a_- Increment de la neteja dels contenidors i carrers als mesos d’estiu. En cas d'episodis de calor extrema, augmentar l'actual freqüència de recollida dels residus i l'horari de pas, per evitar l’acumulació d’escombraries en franges horàries de molta calor i que poden suposar l’aparició de males olors i/o plagues._x000a_És interessant que les actuacions s’incorporin als plecs de condicions dels nous contractes de recollida de residus urbans. "/>
    <s v="Àrea de Desenvolupament Econòmic i Urbà, Sostenibilitat i Habitatge"/>
    <n v="2019"/>
    <n v="2029"/>
    <s v="En curs"/>
    <s v="X"/>
    <s v="X"/>
    <s v="Servei Municipal de Neteja Viària i Recollida de Residus"/>
    <s v="Calor extrema"/>
    <s v="Augment de plagues: algues, meduses..."/>
    <s v="Aparició de noves malaties"/>
    <m/>
    <s v="Millora de la qualitat urbana"/>
    <m/>
    <m/>
    <n v="40000"/>
    <m/>
    <n v="40000"/>
    <x v="2"/>
    <m/>
    <m/>
    <m/>
    <m/>
    <s v="Ajuntament (directa)"/>
    <s v="Residus"/>
    <x v="3"/>
  </r>
  <r>
    <s v="MOLLET DEL VALLÈS"/>
    <n v="12"/>
    <x v="0"/>
    <x v="0"/>
    <s v="Incorporació de les estratègies d'adaptació en les normes urbanístiques i arquitectòniques municipals"/>
    <s v="Incorporation of adaptation strategies in municipal urban and architectural standards"/>
    <s v="Incorporació de criteris i pautes d’adaptació al canvi climàtic en la planificació i normativa municipal per fer front als riscos potencials que es poden incrementar com a conseqüència dels avanços dels efectes del canvi climàtic través de:_x000a_ Limitar l’ocupació del sòl per evitar riscos com la inundació._x000a_ Fomentar un desenvolupament urbà compacte, en el qual la mobilitat en vehicle privat es redueixi._x000a_ Augmentar les zones arbrades del municipi per a millorar la capacitat de retenció de CO2, facilitar la infiltració i reduir l’efecte illa de calor._x000a_ Programar noves infraestructures de transport sostenible (carrils bici, zones de vianants, ...) en els nous desenvolupaments urbans._x000a_També dur a terme la revisió dels plecs corresponents a obres d’edificació i urbanització perquè incorporin criteris d’adaptació al canvi climàtic:_x000a_ Establir mesures orientades a una millor gestió del cicle de l’aigua a partir del màxim aprofitament de l’aigua de pluja, criteris d’eficiència en el consum o aprofitament dels espais verds._x000a_ Integrar i tenir en compte el comportament bioclimàtic dels edificis i de l’espai públic, definint processos de construcció i selecció de materials que tinguin en compte el comportament tèrmic de l’espai públic i dels elements constructius dels edificis._x000a_ Integrar els elements verds en els processos d’edificació i urbanització com a elements actius en la millora de l’eficiència energètica i de consum d’aigua de l’espai públic i de l’edificació._x000a_ Potenciar l’eficiència energètica, a partir de la implantació d’energies renovables i l’autoconsum."/>
    <s v="Àrea de Desenvolupament Econòmic i Urbà, Sostenibilitat i Habitatge"/>
    <n v="2019"/>
    <n v="2030"/>
    <s v="No iniciada"/>
    <m/>
    <m/>
    <m/>
    <s v="Calor extrema"/>
    <s v="Augment de l'efecte illa de calor "/>
    <m/>
    <m/>
    <s v="Millora de la qualitat urbana; millora de la prevenció; menors despeses per fer front a impactes"/>
    <m/>
    <m/>
    <n v="8000"/>
    <m/>
    <n v="8000"/>
    <x v="0"/>
    <s v="Urbanisme"/>
    <s v="Verd urbà"/>
    <m/>
    <s v="Pla d'Ordenació Urbanística Municipal"/>
    <s v="Ajuntament (directa)"/>
    <s v="Planificació urbanística"/>
    <x v="3"/>
  </r>
  <r>
    <s v="MOLLET DEL VALLÈS"/>
    <n v="13"/>
    <x v="0"/>
    <x v="0"/>
    <s v="Compliment de la normativa d’edificació en zones inundables"/>
    <s v="Ensuring compliance with the building regulations in flood areas"/>
    <s v="Revisar les àrees urbanes amb afectacions per recurrència més freqüent d'avingudes extraordinàries, i definir criteris d’ordenació urbanística que s’hauran de respectar en cadascun dels casos. Els criteris d’edificació hauran de definir-se en el planejament urbà (POUM). El planejament urbanístic ha de qualificar els terrenys inclosos en la zona fluvial com a sistema hidràulic i no hi pot admetre cap ús, llevat d’aquells previstos a la legislació aplicable en matèria de domini públic hidràulic. En la zona de sistema hídric el planejament urbanístic no pot admetre cap_x000a_nova edificació o construcció ni cap ús o activitat que suposi una modificació sensible del perfil natural del terreny, que pugui representar un obstacle al flux de l’aigua o l’alteració del règim de corrents en cas d’avinguda._x000a_Cal prevenir també les noves construccions en zones inundables, i establir criteris de reconducció de situacions irregulars en aquells casos que les construccions ja estiguin consolidades en una zona catalogada com inundable."/>
    <s v="Àrea de Desenvolupament Econòmic i Urbà, Sostenibilitat i Habitatge"/>
    <n v="2019"/>
    <n v="2022"/>
    <s v="No iniciada"/>
    <m/>
    <m/>
    <m/>
    <s v="Inundacions"/>
    <s v="Augment del risc d'inundacions"/>
    <s v="Major intensitat de les tempestes"/>
    <m/>
    <s v="Millora de la prevenció; menors despeses front impactes; augment de la seguretat ciutadana"/>
    <m/>
    <m/>
    <m/>
    <m/>
    <m/>
    <x v="0"/>
    <s v="Urbanisme"/>
    <m/>
    <m/>
    <m/>
    <s v="Ajuntament (directa)"/>
    <s v="Planificació urbanística"/>
    <x v="3"/>
  </r>
  <r>
    <s v="MOLLET DEL VALLÈS"/>
    <n v="14"/>
    <x v="0"/>
    <x v="0"/>
    <s v="Incorporació de pèrgoles o creació d'espais arbrats per la millora de la confortabilitat als carrers i espais oberts"/>
    <s v="Incorporation of pergolas or creation of wooded areas for the improvement of comfort in the streets and open spaces"/>
    <s v="La incorporació de mesures d’adaptació al canvi climàtic en la via pública i espais oberts milloren el confort tèrmic dels carrers, reduint l’efecte illa de calor, i per això, cal:_x000a_- Definir eixos arbrats i crear ombres artificials (parades d’autobús cobertes, zones de descans amb sostre als parcs, carrers per als vianants i comercials amb pèrgoles o tendals que generin ombres, etc.), seguint l’estratègia de millora de l’espai públic impulsada des de l’Ajuntament._x000a_- Introduir criteris arquitectònics pels edificis que permetin generar obres al carrer (porxos, pèrgoles...)._x000a_En les noves urbanitzacions caldrà preveure espais estratègics per a la plantació d’arbrat i la progressiva vegetalització dels espais públics, impulsant dissenys constructius verds en les cobertes dels edificis i/o la creació de nous jardins. _x000a_Per desenvolupar aquesta acció caldrà prèviament identificar les zones amb més potencial per tal de valoritzar el verd com a element de millora del confort dels carrers i espais públics, i buscar l’aplicabilitat en aquells espais més adients (ex. espais amb major afluència de població gran)."/>
    <s v="Àrea de Desenvolupament Econòmic i Urbà, Sostenibilitat i Habitatge"/>
    <n v="2018"/>
    <n v="2030"/>
    <s v="No iniciada"/>
    <m/>
    <s v="X"/>
    <m/>
    <m/>
    <s v="Transversal (comunicació i informació general o de fenòmens meteorològics)"/>
    <m/>
    <m/>
    <s v="Millora de la qualitat urbana; millora de la qualitat de vida"/>
    <m/>
    <m/>
    <n v="15000"/>
    <m/>
    <n v="15000"/>
    <x v="0"/>
    <s v="Urbanisme"/>
    <s v="Altres"/>
    <m/>
    <s v="Pla d'Ordenació Urbanística Municipal"/>
    <s v="Ajuntament (directa)"/>
    <s v="Planificació urbanística"/>
    <x v="3"/>
  </r>
  <r>
    <s v="MOLLET DEL VALLÈS"/>
    <n v="15"/>
    <x v="0"/>
    <x v="0"/>
    <s v="Creació de nous punts d'aigua i fonts públiques per ampliar els sistemes d'hidratació i refrigeració dels espais públics "/>
    <s v="Creation of new water points and public sources to expand the hydration and cooling systems of public spaces"/>
    <s v="Amb l’increment dels episodis de calor extrema, cal garantir un bon sistema d'hidratació públic mantenint en bon funcionament les fonts públiques (pel consum), i ajudar a millorar el confort climàtic mitjançant la implementació de sistemes de refrigeració de l'espai públic exterior amb la creació de nous punts de jocs d'aigua als parcs o la nebulització. A Mollet els parcs urbans incorporen punts concrets d’aigua, i en alguns casos es permès el bany durant els mesos d’estiu._x000a_Prèviament, caldrà una avaluació de la disponibilitat de recursos hídrics al municipi per al desenvoluopament dels nous punts d’aigua._x000a_Aquesta mesura caldrà que vagi acompanyada d’accions de control i prevenció de legionel·losi."/>
    <s v="Àrea de Desenvolupament Econòmic i Urbà, Sostenibilitat i Habitatge"/>
    <n v="2018"/>
    <n v="2030"/>
    <s v="En curs"/>
    <m/>
    <m/>
    <m/>
    <s v="Calor extrema"/>
    <s v="Augment de l'efecte illa de calor "/>
    <s v="Augment de les sequeres (durada, freqüència i intensitat)"/>
    <m/>
    <s v="Millora de la qualitat urbana"/>
    <m/>
    <m/>
    <n v="16000"/>
    <m/>
    <n v="16000"/>
    <x v="0"/>
    <s v="Medi natural"/>
    <m/>
    <m/>
    <s v="Pla d'Ordenació Urbanística Municipal"/>
    <s v="Ajuntament (directa)"/>
    <s v="Planificació urbanística"/>
    <x v="3"/>
  </r>
  <r>
    <s v="MOLLET DEL VALLÈS"/>
    <n v="16"/>
    <x v="0"/>
    <x v="0"/>
    <s v="Cerca de la connectivitat ambiental entre els espais verds a Mollet del Vallès i l'Espai Natural Gallecs"/>
    <s v="Search for environmental connectivity between green spaces in Mollet del Vallès and the Espai Natural Gallecs"/>
    <s v="Establiment d'instruments de planificació urbanística i d'usos necessaris per la cerca del manteniment de la biodiversitat al terme municipal, evitant la progressiva reducció de la superfície ocupada per espècies de flora i fauna de major valor ecològic i afavorint la recuperació en la qualitat de les mateixes. _x000a_Es tracta d'establir criteris d'ordenació del territori que permeti la connectivitat ambiental entre els espais verds de Mollet i l'Espai Natural de Gallecs, els rius, i l'entorn natural en general. En aquesta línia caldria: _x000a_- Millorar la resiliència dels diferents ecosistemes ubicats dintre del terme municipal._x000a_- Garantir i reforçar la connectivitat ecològica entre Mollet i Gallecs_x000a_- Monitoritzar els impactes vinculats al canvi climàtic sobre aquests sistemes naturals_x000a_- Identificar els hàbits i espècies més amenaçats en l'Espai Natural Gallecs pels nous escenaris climàtics i implementar programes de conservació específics_x000a_- Definir estratègies comunicatives per sensibilitzar la ciutadania en general al respecte"/>
    <s v="Àrea de Desenvolupament Econòmic i Urbà, Sostenibilitat i Habitatge"/>
    <n v="2021"/>
    <n v="2026"/>
    <s v="En curs"/>
    <m/>
    <m/>
    <s v="Consorci de Gallecs"/>
    <s v="Calor extrema"/>
    <s v="Augment de l'efecte illa de calor "/>
    <s v="Major vulnerabilitat del verd urbà"/>
    <m/>
    <s v="Millora de la qualitat urbana; augment de la biodiversitat"/>
    <m/>
    <m/>
    <s v="15000 (en concepte d'estudi)"/>
    <m/>
    <e v="#VALUE!"/>
    <x v="0"/>
    <m/>
    <m/>
    <m/>
    <s v="Pla d'Ordenació Urbanística Municipal"/>
    <s v="Ajuntament (directa)"/>
    <s v="Planificació urbanística"/>
    <x v="3"/>
  </r>
  <r>
    <s v="MOLLET DEL VALLÈS"/>
    <n v="17"/>
    <x v="0"/>
    <x v="0"/>
    <s v="Creació de mecanismes d'organització interna per facilitar que a qualsevol pla urbanístic i/o de remodelació de la via pública s'incloguin aspectes d'adaptació al canvi climàtic"/>
    <s v="Creation of internal organizational mechanisms to facilitate the inclusion of adaptation aspects to climate change to any urban development plan and / or remodeling plan"/>
    <s v="Establiment de mecanismes d'organització interna per facilitar que qualsevol desenvolupament urbanístic o de remodelació de la via pública inclogui aspectes relacionats amb l'adaptació al canvi climàtic: cobertes verdes, parasols; sistemes de retensió d'aigües..."/>
    <s v="Àrea de Desenvolupament Econòmic i Urbà, Sostenibilitat i Habitatge"/>
    <n v="2021"/>
    <n v="2030"/>
    <s v="No iniciada"/>
    <m/>
    <m/>
    <m/>
    <s v="Calor extrema"/>
    <s v="Augment del risc d'inundacions"/>
    <s v="Augment de l'efecte illa de calor "/>
    <m/>
    <s v="Millora de la prevenció; menors despeses per fer front a impactes"/>
    <m/>
    <m/>
    <n v="3000"/>
    <m/>
    <n v="3000"/>
    <x v="0"/>
    <m/>
    <m/>
    <m/>
    <m/>
    <s v="Ajuntament (directa)"/>
    <s v="Planificació urbanística"/>
    <x v="3"/>
  </r>
  <r>
    <s v="MOLLET DEL VALLÈS"/>
    <n v="18"/>
    <x v="1"/>
    <x v="2"/>
    <s v="Foment del consum dels productes agrícoles procedents de l'Espai Gallecs"/>
    <s v="Promote self-sufficiency in food with local produce from Espai Gallecs"/>
    <s v="Desenvolupar polítiques i mesures que impulsin l'autoabastiment alimentari municipal amb productes locals, i alhora fomentar l’economia local i reduir així despeses d'importació i l’impacte de la petjada de carboni associada al transport._x000a_Des del Mercat Municipal de Mollet i altres serveis de l’Ajuntament desenvolupar un programa per promoure: els aliments de producció local als mercats i supermercats de Mollet; l’agricultura urbana amb la participació de veïns; la creació d’un espai de protecció dels espais de producció agrícola a l’entorn de Mollet._x000a_Incrementar el percentatge de productes locals i de producció ecològica als menjadors escolars._x000a_Potenciació del distintiu dels productes de Gallecs, i facilitant la seva participació en fires locals, festes majors..."/>
    <s v="Àrea de Desenvolupament Econòmic i Urbà, Sostenibilitat i Habitatge"/>
    <n v="2018"/>
    <n v="2027"/>
    <s v="En curs"/>
    <m/>
    <m/>
    <m/>
    <s v="Sequeres"/>
    <s v="Augment de les sequeres (durada, freqüència i intensitat)"/>
    <s v="Augment de desertització o aridesa"/>
    <m/>
    <s v="Seguretat alimentària"/>
    <m/>
    <m/>
    <n v="12000"/>
    <m/>
    <n v="12000"/>
    <x v="0"/>
    <s v="Medi natural"/>
    <m/>
    <m/>
    <m/>
    <s v="Ajuntament (indirecte)"/>
    <s v="Agricultura i sector forestal"/>
    <x v="3"/>
  </r>
  <r>
    <s v="MOLLET DEL VALLÈS"/>
    <n v="19"/>
    <x v="1"/>
    <x v="2"/>
    <s v="Foment de l'agricultura ecològica a l'Espai Gallecs"/>
    <s v="Promotion of organic farming in the Espai Gallecs"/>
    <s v="Foment a l'agricultura ecològica als horts de l'Espai Gallecs per part de l'Ajuntament. En aquest cas es basaria en afegir criteris d'agricultura ecològica a l'hora de concedir aquests espais als ciutadans/es que ho sol·liciten. _x000a_Des del Consorci Gallecs ja s'està apostant pel foment de l'agricultura ecològica. "/>
    <s v="Àrea de Desenvolupament Econòmic i Urbà, Sostenibilitat i Habitatge"/>
    <n v="2019"/>
    <n v="2027"/>
    <s v="No iniciada"/>
    <m/>
    <s v="X"/>
    <s v="Consorci de Gallecs"/>
    <s v="Sequeres"/>
    <s v="Augment de les sequeres (durada, freqüència i intensitat)"/>
    <s v="Major intensitat de les tempestes"/>
    <s v="Canvis en les zones cultivables"/>
    <s v="Augment de la biodiversitat; seguretat alimentària"/>
    <m/>
    <m/>
    <n v="3000"/>
    <m/>
    <n v="3000"/>
    <x v="0"/>
    <s v="Altres"/>
    <m/>
    <m/>
    <m/>
    <s v="Ajuntament (indirecte)"/>
    <s v="Agricultura i sector forestal"/>
    <x v="3"/>
  </r>
  <r>
    <s v="MOLLET DEL VALLÈS"/>
    <n v="20"/>
    <x v="0"/>
    <x v="3"/>
    <s v="Selecció de la vegetació en espais verds municipals per minimitzar els al·lergògens, i el seu manteniment i consum d'aigua "/>
    <s v="Selection of vegetation in municipal green spaces to minimize allergens, and their maintenance and water consumption"/>
    <s v="L’increment de les temperatures repercuteix sobre els cicles de generació d’al·lergògens i en els patrons de pol·linització, fent més vulnerable el verd urbà. Per això, cal introduir als nous espais verds vegetació menys susceptible a generar al·lèrgies, i si és necessari substituir la vegetació existent més problemàtica._x000a_A partir d’aquí, es podrà concretar un catàleg d’espècies vegetals que identifiqui els espais verds que més al·lergògens generen i tinguin en compte les espècies més òptimes a incorporar al municipi mitjançant les següents actuacions:_x000a_- Identificar les espècies amb un millor comportament en relació a l’adaptació al canvi climàtic i fàcilment incorporables al municipi._x000a_-Tenir en compte el paràmetre d’espècies al·lergògenes o amb menys incidència en les al·lèrgies. Especialment tenir cura en els espais verds pròxims a escoles, llars d’infants o residències de gent gran._x000a_Les espècies, alhora, han de ser fàcilment adaptables a les noves condicions climatològiques i tenir així baixes necessitats hídriques, buscant la introducció d’espècies que tinguin menys costos de manteniment i consum d’aigua. Cal donar prioritat a espècies autòctones o utilitzar espècies al·lòctones no invasores adaptades al clima mediterrani; incorporar criteris de funcionalitat urbana en la selecció d’espècies amb la introducció d’aspectes com la regulació microclimàtica o la captació de contaminants atmosfèrics. També establir criteris de gestió de la vegetació basats en la xerojardineria, per reduir la demanda de reg, i en la minimització de l’ús de fotoquímics amb el control integrat de plagues per reduir les afectacions sobre la salut humana i d’altres espècies._x000a_Caldrà delimitar les noves àrees d’implantació d'arbres i quin tipus d'espècies es volen implantar, especialment si aquestes es disposen en zones que tinguin contacte amb masses forestals. En aquest cas, s’han d’introduir espècies amb poca vulnerabilitat als incendis forestals."/>
    <s v="Àrea de Desenvolupament Econòmic i Urbà, Sostenibilitat i Habitatge"/>
    <n v="2018"/>
    <n v="2030"/>
    <s v="En curs"/>
    <m/>
    <s v="X"/>
    <m/>
    <s v="Calor extrema"/>
    <s v="Augment de les al·lèrgies"/>
    <s v="Aparició de noves malaties"/>
    <s v="Canvis en els patrons de pol·linització "/>
    <s v="Menor vulnerabilitat del verd urbà"/>
    <m/>
    <m/>
    <s v="8000 (en concepte d'estudi)"/>
    <m/>
    <e v="#VALUE!"/>
    <x v="0"/>
    <m/>
    <m/>
    <m/>
    <s v="Reglament d'Espais Verds i Zones Naturals"/>
    <s v="Ajuntament (directa)"/>
    <s v="Medi ambient i biodiversitat"/>
    <x v="3"/>
  </r>
  <r>
    <s v="MOLLET DEL VALLÈS"/>
    <n v="21"/>
    <x v="0"/>
    <x v="3"/>
    <s v="Manteniment i protecció dels espais naturals periurbans localitzats al voltant de la ciutat"/>
    <s v="Maintenance and protection of periurban natural areas located around the city"/>
    <s v="L’acció proposa la protecció dels espais naturals localitzats al voltant de Mollet.La funció del manteniment dels espais periurbans a més de considerar-se embornals i amb això millorar la qualitat de l’aire, afavoreixen un enton més fresc durant episodis d’onada de calor, a la vegada que augmenten la permeabilitat del sòl._x000a_En aquesta línia caldria:_x000a_ Millorar la resiliència dels diferents ecosistemes ubicats dintre del terme municipal i en les àrees naturals periurbanes._x000a_ Reforçar la connectivitat ecològica entre els parcs i jardins urbans i l’Espai Natural Gallecs._x000a_ Monitoritzar els impactes vinculats al canvi climàtic sobre aquests espais naturals._x000a_ Identificar les possibles espècies més amenaçades pels nous escenaris climàtics i implementar programes de conservació específics, si ho requereixen._x000a_ Definir estratègies comunicatives per sensibilitzar la ciutadania en general al respecte._x000a_El foment d’aquests espais com a zona de lleure afavoreix a la seva preservació, atès que la ciutadania se’l fa més seu i l’entén i el necessita._x000a_Seguint aquest critieri es gestiona el parc dels Pinetons."/>
    <s v="Àrea de Desenvolupament Econòmic i Urbà, Sostenibilitat i Habitatge"/>
    <n v="2017"/>
    <n v="2030"/>
    <s v="En curs"/>
    <m/>
    <m/>
    <m/>
    <s v="Sequeres"/>
    <s v="Augment de les sequeres (durada, freqüència i intensitat)"/>
    <s v="Major risc d'incendi"/>
    <s v="Vulnerabilitat de les espècies forestals a malalties i plagues"/>
    <s v="Millora de la qualitat urbana; augment de la biodiversitat"/>
    <m/>
    <m/>
    <n v="20000"/>
    <m/>
    <n v="20000"/>
    <x v="2"/>
    <m/>
    <m/>
    <m/>
    <s v="Pla d'Ordenació Urbanística Municipal_x000a_Reglament d'Espais Verds i Zones Naturals_x000a_Reglament del Servei Públic Municipal d'Educació Ambiental"/>
    <s v="Ajuntament (directa)"/>
    <s v="Medi ambient i biodiversitat"/>
    <x v="3"/>
  </r>
  <r>
    <s v="MOLLET DEL VALLÈS"/>
    <n v="22"/>
    <x v="1"/>
    <x v="3"/>
    <s v="Creació d'una xarxa verda entre espais urbans i les àrees verdes perifèriques"/>
    <s v="Creation of a green network between urban spaces and peripheral green areas"/>
    <s v="L’acció proposa la cerca i establiment d’ instruments de planificació urbanística i d’usos necessaris per la cerca del manteniment dels espais verds perifèrics al terme municipal de Mollet._x000a_Es tracta d’impulsar un tipus d’ordenació del territori municipal que permeti la connectivitat ambiental entre els espais verds urbans, l’Espai Natural de Gallecs i altres àrees verdes a nivell comarcal, pel manteniment i protecció d’aquells espais naturals d’alt valor ecològic i que queden englobats en una zona densament urbana, i que són força sensibles als nous escenaris climàtics. L’objectiu es connectar aquests espais naturals creant una xarxa verda entre espais urbans i les àrees verdes perifèriques de les ciutats._x000a_Cal intentar que des dels altres ajuntaments (Parets, Santa perpètua, Motcada, Palau), es treballi de forma coordinada i en la mateixa línia, intentant que els seus entorns urbans també tinguin “vies verdes” que connectin Gallecs amb altres indrets naturals de la comarca. La Riera de Caldes podria servir com a connector, i per aixó seria interessant establir algun acord amb l’ACA i el consorci Besòs-Tordera. Seria una acció macro que implicaria acords amb d’altres administracions."/>
    <s v="Àrea de Desenvolupament Econòmic i Urbà, Sostenibilitat i Habitatge"/>
    <n v="2023"/>
    <n v="2029"/>
    <s v="No iniciada"/>
    <m/>
    <m/>
    <s v="Ajuntament municipis veïns_x000a_ACA_x000a_Consorci de Gallecs_x000a_Consorci Besòs-Tordera"/>
    <s v="Calor extrema"/>
    <s v="Augment de la mortalitat/morbilitat associada a la calor"/>
    <s v="Augment de l'efecte illa de calor "/>
    <s v="Vulnerabilitat dels cultius a malalties i plagues"/>
    <s v="Augment de la biodiversitat"/>
    <m/>
    <m/>
    <n v="22000"/>
    <m/>
    <n v="22000"/>
    <x v="2"/>
    <s v="Medi natural"/>
    <m/>
    <m/>
    <m/>
    <s v="Ajuntament (indirecte)"/>
    <s v="Medi ambient i biodiversitat"/>
    <x v="3"/>
  </r>
  <r>
    <s v="MOLLET DEL VALLÈS"/>
    <n v="23"/>
    <x v="0"/>
    <x v="9"/>
    <s v="Establiment d'un sistema d'avís amb informació epidemiològica i d'al·lergògens entre la població de risc  "/>
    <s v="Establishment of a warning system with epidemiological informationamong the population"/>
    <s v="En tant que es preveu un increment dels episodis d’al·lèrgies, es proposa millorar els canals de difusió dels avisos per tal de poder prevenir més ràpidament a la població afectada. Cal establir i mantenir una bona coordianció amb els servies territorials de salut i amb la xarxa de vigilància epidemiològica de la Generalitat per garantir una comunicació fluida i eficient de les alertes epidemiològiques entre la població._x000a_Els avisos es poden vehicular a partir dels següents canals:_x000a_- Missatges a les xarxes socials de les que disposi el municipi_x000a_-  Avisos a la pàgina web de l'Ajuntament (i xarxes socials) _x000a_- Avisos als equipaments i edificis municipals_x000a_- Sistemes d’avisos en panells d’informació de la ciutat o de transport públic_x000a_Prèviament, es considera necessari identificar els riscos sobre els quals es vol informar i establir quins són els responsables de fer difusió d’aquests avisos._x000a_La constitució d’un sistema d’avís també permet informar de forma àmplia sobre episodis aleatoris que provoquen impactes sanitaris i també plagues que puguin estar afectant la ciutat i conseqüentment a la població. Els mateixos canals serviran per a totes les informacions d’aquest tipus."/>
    <s v="Servei de Serveis Socials, Sanitat i Salut"/>
    <n v="2019"/>
    <n v="2030"/>
    <s v="No iniciada"/>
    <m/>
    <m/>
    <s v="Departament de Salut (Generalitat de Catalunya)_x000a_Consorci Sanitari de Mollet del Vallès"/>
    <s v="Calor extrema"/>
    <s v="Canvis en els patrons de pol·linització "/>
    <s v="Augment de les al·lèrgies"/>
    <m/>
    <s v="Millora de la salut de la població local"/>
    <m/>
    <m/>
    <n v="8000"/>
    <m/>
    <n v="8000"/>
    <x v="0"/>
    <s v="Verd urbà"/>
    <s v="Medi natural"/>
    <m/>
    <s v="Pla Local de Protecció Civil_x000a_Reglament d'Espais Verds i Zones Naturals"/>
    <s v="Ajuntament (directa)"/>
    <s v="Salut"/>
    <x v="3"/>
  </r>
  <r>
    <s v="MOLLET DEL VALLÈS"/>
    <n v="24"/>
    <x v="0"/>
    <x v="9"/>
    <s v="Establiment de protocols d'actuació i creació de sistemes d'alerta contra episodis d'elevada contaminació atmosfèrica "/>
    <s v="Establishment of action protocols and creation of warning systems against episodes of high atmospheric pollution"/>
    <s v="Difusió d'informació entre la població local per tal de donar a conèixer els consells i protocols pertinents en episodis d'elevada contaminació atmosfèrica, posant especial atenció a la gent més vulnerable i mantenint una comunicació fluida entre les administracions amb actuació directe sobre els episodis de contaminació atmosfèrica._x000a_Caldrà, alhora, redactar un protocol de comunicació que garanteixi que la població vulnerable rep la informació (tenir en compte que un gruix important de població vulnerables és gent gran)._x000a_Els avisos es poden vehicular a partir dels següents canals:_x000a_- Missatges a les xarxes socials de les que disposi el municipi_x000a_- Avisos a la pàgina web de l'Ajuntament (o xarxes socials)_x000a_- Avisos als equipaments i edificis municipals_x000a_- Sistemes d’avisos en panells d’informació de la ciutat o de transport públic "/>
    <s v="Servei de Serveis Socials, Sanitat i Salut"/>
    <n v="2018"/>
    <n v="2030"/>
    <s v="No iniciada"/>
    <s v="X"/>
    <m/>
    <s v="Departament de Territori i Sostenibilitat (Generalitat de Catalunya)"/>
    <s v="Calor extrema"/>
    <s v="Transversal (comunicació i informació general o de fenòmens meteorològics)"/>
    <m/>
    <m/>
    <s v="Millora de la salut de la població local"/>
    <m/>
    <m/>
    <n v="8000"/>
    <m/>
    <n v="8000"/>
    <x v="0"/>
    <s v="Mobilitat"/>
    <s v="Qualitat de l'aire"/>
    <m/>
    <s v="Pla Local de Protecció Civil Municipal_x000a_Pla Supramunicipal de Millora de la Qualitat de l'Aire del Vallès Oriental"/>
    <s v="Ajuntament (directa)"/>
    <s v="Salut"/>
    <x v="3"/>
  </r>
  <r>
    <s v="MOLLET DEL VALLÈS"/>
    <n v="25"/>
    <x v="0"/>
    <x v="9"/>
    <s v="Creació d'un protocol municipal contra els episodis d'onada de calor"/>
    <s v="Creation of a municipal protocol against the heat wave episodes"/>
    <s v="Les projeccions climàtiques preveuen onades de calor cada cop més freqüents i de major intensitat._x000a_Per aquest motiu és proposa la creació d’un protocol municipal per determinar les tasques i mecanismes d’acció en cas d’episodis de calor extrema prolongats. Entre les actuacions que ha de recollir aquest protocol es preveuen les següents:_x000a_ Identificar les persones de contacte dels edificis on estan els grups més vulnerables (residències de gent gran, escoles, llars d’infants, ambulatoris...) per tal d’avisar en cas d’activació del protocol._x000a_ Identificar els edificis o equipaments adaptats a onades de calor, i condicionar-los per un possible trasllat temporal del grup de població de risc en situacions extremes. Cal assegurar que l’edifici no sigui tampoc vulnerable a talls elèctrics._x000a_ Establir els protocols d’avís i transport d’afectats en cas de període d’emergència._x000a_ Adaptar els edificis o equipaments no preparats (com aquells que no disposen de sistemes de refrigeració) on hi solen estar els col·lectius vulnerables._x000a_ Adaptar els horaris d’esdeveniments i/o activitats que es fan a l’aire lliure a l’estiu, evitant les hores de màxima radiació solar i de risc més elevat._x000a_ Comunicar i sensibilitzar la població, i en especial als grups de risc com són les persones grans, envers les mesures preventives a adoptar en cas d’onada de calor."/>
    <s v="Servei de Serveis Socials, Sanitat i Salut"/>
    <n v="2020"/>
    <n v="2022"/>
    <s v="No iniciada"/>
    <m/>
    <m/>
    <s v="Consorci Sanitari de Mollet del Vallès"/>
    <s v="Calor extrema"/>
    <s v="Augment de la mortalitat/morbilitat associada a la calor"/>
    <m/>
    <m/>
    <s v="Millora de la salut de la població local"/>
    <m/>
    <m/>
    <n v="6000"/>
    <m/>
    <n v="6000"/>
    <x v="0"/>
    <s v="Altres"/>
    <m/>
    <m/>
    <s v="Pla Local de Protecció Civil Municipal"/>
    <s v="Ajuntament (directa)"/>
    <s v="Salut"/>
    <x v="3"/>
  </r>
  <r>
    <s v="MOLLET DEL VALLÈS"/>
    <n v="26"/>
    <x v="0"/>
    <x v="9"/>
    <s v="Augment de la vigilància i les mesures preventives sobre plagues i espècies invasores"/>
    <s v="Increased surveillance and preventive measures on pests and invasive species"/>
    <s v="L’augment progressiu de les temperatures suposa la proliferació i assentament de noves espècies invasores al nostre territori. La gestió de les espècies exòtiques és clau, no només perquè són la segona causa de pèrdua de biodiversitat sinó també perquè algunes porten malalties, provocant problemes sobre la salut humana. Algunes de les espècies poden causar molèsties de més o menys gravetat a les persones. _x000a_Per això, es proposa realitzar un control i seguiment de les plagues identificades al municipi, augmentant el nombre i freqüència de les campanyes de vigilància i control de les malalties transmeses per aquells vectors detectats. _x000a_És necessari dur a terme les següents actuacions:_x000a_• Disposar d’un calendari d’afectació de les diferents plagues identificades al municipi._x000a_• Establir els mecanismes de coordinació amb la xarxa sanitària i altres administracions competents d’àmbit supramunicipal._x000a_• Establir canals de comunicació efectius per difondre els riscos que se’n puguin derivar de la identificació de noves plagues i mesures preventives que s’estableixen._x000a_Prèviament, caldrà adoptar un protocol d’actuació en cas que es detecti una nova plaga, i determinar quin serà el posterior procés de seguiment. El protocol d’actuació ha de partir d’un anàlisi ecosistèmica de la ciutat, que analitzi els espais urbans amb major potencial per esdevenir llocs on poden proliferar noves plagues. Aquests espais, delimitats com punts crítics, han de ser freqüentment controlats. Designar, alhora, quins han de ser els responsables dins l’Ajuntament per dur a terme dites actuacions de vigilància i control i establir els mecanismes i canals de comunicació amb la població (bé via web de l’Ajuntament i/o a través de les xarxes socials)._x000a_"/>
    <s v="Servei de Serveis Socials, Sanitat i Salut"/>
    <n v="2019"/>
    <n v="2030"/>
    <s v="No iniciada"/>
    <m/>
    <s v="X"/>
    <s v="Consorci Sanitari de Mollet del Vallès_x000a_Departament de Salut (Generalitat de Catalunya)"/>
    <s v="Calor extrema"/>
    <s v="Aparició de noves malaties"/>
    <m/>
    <m/>
    <s v="Millora de la salut de la població local; menor vulnerabilitat del verd urbà"/>
    <m/>
    <m/>
    <n v="10000"/>
    <m/>
    <n v="10000"/>
    <x v="0"/>
    <m/>
    <m/>
    <m/>
    <s v="Reglament d'Espais Verds i Zones Naturals"/>
    <s v="Ajuntament (directa)"/>
    <s v="Salut"/>
    <x v="3"/>
  </r>
  <r>
    <s v="MOLLET DEL VALLÈS"/>
    <n v="27"/>
    <x v="0"/>
    <x v="1"/>
    <s v="Seguiment i actualització dels protocols i sistemes de resposta davant d'episodis d'emergències"/>
    <s v="Monitoring and updating of protocols and response systems in the event of emergency episodes"/>
    <s v="Disposar d’un pla d’actuació municipal homologat i actualitzat és un element clau per poder fer front als riscos previsibles causats per l’avança del canvi climàtic. _x000a_Cal, per això, establir un protocol de comunicació jerarquitzat i efectiu adreçat a cada risc potencial al municipi, evitant així la duplicitat d’informació per part de les diferents administracions (Generalitat, Servei Meteorològic de Catalunya, Ajuntament). _x000a_• Redacció i homologació dels plans municipals establerts com obligatoris per part de la Generalitat de Catalunya i que resten per aprovar (NEUCAT, INUNCAT, TRANSCAT). _x000a_• Un cop es disposi de tots aquests plans aprovats pel Ple Municipal i la seva homologació per part de la Direcció General de Protecció Civil, han de quedar integrats en el Pla General de Protecció Civil Municipal. Aquest document estableix el marc orgànic i funcional previst per a Mollet del Vallès, amb l’objectiu de prevenir i controlar els riscos sobre les persones i els béns, així com donar resposta adequada a les possibles situacions d’emergència del municipi, i garanteix la integració d’aquestes actuacions amb el sistema autonòmic de protecció civil. _x000a_• Redacció i aprovació d’un protocol de comunicació que permeti la difusió efectiva entre la població sobre un risc i que estableixi una jerarquització de la informació entre les diferents administracions implicades. _x000a__x000a_Els protocols són claus per identificar els recursos disponibles en el moment d’actuar davant d’una emergència, les persones que han de coordinar l’acció, els mecanismes de coordinació interna i amb altres administracions i els canals i consells a dirigir a la població. Són, per tant, rellevants el manteniment i actualització constant de qualsevol protocol d’actuació municipal davant d’una emergència._x000a_"/>
    <s v="Servei de Seguretat Ciutadana i Convivència"/>
    <n v="2019"/>
    <n v="2030"/>
    <s v="No iniciada"/>
    <m/>
    <s v="X"/>
    <s v="Protecció Civil"/>
    <s v="Altres (especificar)"/>
    <s v="Transversal (comunicació i informació general o de fenòmens meteorològics)"/>
    <m/>
    <m/>
    <s v="Millora de la prevenció; augment de la seguretat ciutadana"/>
    <m/>
    <m/>
    <n v="12000"/>
    <m/>
    <n v="12000"/>
    <x v="0"/>
    <s v="Aigua"/>
    <s v="Urbanisme"/>
    <s v="Medi natural"/>
    <s v="Pla Local de Protecció Civil Municipal"/>
    <s v="Ajuntament (directa)"/>
    <s v="Protecció civili i emergències"/>
    <x v="3"/>
  </r>
  <r>
    <s v="MOLLET DEL VALLÈS"/>
    <n v="28"/>
    <x v="0"/>
    <x v="1"/>
    <s v="Protecció d’infraestructura crítica: serveis d’emergència, transport, aigua i sanitat"/>
    <s v="Protection of critical infrastructure: emergency services, transport, water and energy"/>
    <s v="A partir de la informació disponible, tant de modelitzacions o anàlisis de risc com de l’experiència acumulada de fenòmens succeïts fins avui, identificar la infraestructura més sensible als diferents riscos naturals accentuats pel canvi climàtic i que es poden donar al municipi. Cal garantir l’òptima funcionalitat dels serveis d’emergència, transport i sanitat, i el manteniment de subministrament d’energia (electricitat, gas) i aigua. Per això caldrà:_x000a_ Fer una diagnosi de les àrees amb infraestructura sensible a partir de l’experiència dels tècnics municipals i registres històrics: zones de risc d’inundació, risc d’incendi..._x000a_ Identificar la infraestructura, equipaments o edificis existents al municipi més sensibles: infraestructures energètiques, de gas, d’aigua o telecomunicacions; centres d’atenció primària, hospitals, escoles, residències de gent gran...; vies de comunicació..., i jerarquitzar-los en funció dels possibles danys en cas de que es doni algun episodi de risc, i es troben en una zona catalogada com a sensible. Prioritzar aquells on siguin previsibles danys a les persones._x000a_ Definir i programar accions de millora que minimitzen la vulnerabilitat d’aquesta infraestructura municipal més sensible a partir de les mesures proposades al PAESC: millores del clavegueram, adaptació d’equipaments i edificis municipals..."/>
    <s v="Servei de Seguretat Ciutadana i Convivència"/>
    <n v="2019"/>
    <n v="2030"/>
    <s v="No iniciada"/>
    <m/>
    <m/>
    <s v="Generalitat de Catalunya"/>
    <s v="Altres (especificar)"/>
    <s v="Transversal (comunicació i informació general o de fenòmens meteorològics)"/>
    <s v="Efectes en infraestructures"/>
    <s v="Major risc d'incendi"/>
    <s v="Millora de la prevenció; seguretat de la població"/>
    <m/>
    <m/>
    <s v="15000 (en concepte d'estudi)"/>
    <m/>
    <e v="#VALUE!"/>
    <x v="0"/>
    <s v="Aigua"/>
    <s v="Energia"/>
    <m/>
    <s v="Pla General de Protecció Civil Municipal"/>
    <s v="Ajuntament (directa)"/>
    <s v="Protecció civili i emergències"/>
    <x v="3"/>
  </r>
  <r>
    <s v="MOLLET DEL VALLÈS"/>
    <n v="29"/>
    <x v="0"/>
    <x v="1"/>
    <s v="Creació d'una taula per la millora de la coordinació amb altres administracions municipals i supramunicipals en la gestió d'episodis d'emergència"/>
    <s v="Creation of a platform for the improvement of coordination with other municipal and supra-municipal administrations in the management of emergency episodes"/>
    <s v="Algunes de les actuacions del PAESC impliquen la coordinació i/o cooperació amb altres administracions de nivell supramunicipal. _x000a__x000a_Per tal que es garanteixi la coherència de les actuacions amb les del seu context territorial més proper es proposa la creació d’una taula de coordinació amb altres administracions per tal de millorar les tasques d’actuació i cobertura d’acció. Es proposa la creació d’una plataforma constituïda com taula de treball, que afavoreixi l’intercanvi de coneixements i bones pràctiques en matèria d’adaptació. Aquesta mesa referència ha de sumar esforços mitjançant recolzament tècnic o desenvolupant de proves pilot, per exemple. La periodicitat de reunió pot ser anual, i en el cas de situacions d’emergència, les reunions hauran de tenir caràcter extraordinari. Les administracions i responsables implicats anirien des dels municipis veïns i d’àmbit comarcal, fins responsables de la Diputació de Barcelona o dels departaments involucrats en la gestió de l’adaptació al canvi climàtic a la Generalitat de Catalunya _x000a_D’altra banda, existeixen altres situacions on la responsabilitat plena de l’execució de l’actuació recau sobre organismes externs a l’Ajuntament (Generalitat de Catalunya). En aquest casos, l’Ajuntament ha de fer un seguiment periòdic i traslladar als organismes competents la necessitat del manteniment de les accions al llarg del temps, la revisió de protocols actuals o la conveniència de reforçar o revisar determinats eixos de treball. _x000a_"/>
    <s v="Servei de Seguretat Ciutadana i Convivència"/>
    <n v="2020"/>
    <n v="2030"/>
    <s v="No iniciada"/>
    <m/>
    <m/>
    <s v="Diputació de Barcelona_x000a_Ajuntaments municipis veïns, Generalitat de Catalunya, Consorci de Gallecs, Consorci Besòs-Tordera, ACA, entre d'altres"/>
    <s v="Altres (especificar)"/>
    <s v="Transversal (comunicació i informació general o de fenòmens meteorològics)"/>
    <m/>
    <m/>
    <s v="Millora de la prevenció; seguretat de la població"/>
    <m/>
    <m/>
    <n v="8000"/>
    <m/>
    <m/>
    <x v="0"/>
    <m/>
    <m/>
    <m/>
    <s v="Pla General de Protecció Civil Municipal"/>
    <s v="Ajuntament (directa)"/>
    <s v="Protecció civili i emergències"/>
    <x v="3"/>
  </r>
  <r>
    <s v="MOLLET DEL VALLÈS"/>
    <n v="30"/>
    <x v="0"/>
    <x v="1"/>
    <s v="Establiment de mecanismes per la millora del coneixement i comunicació dels consells i protocols d'emergència entre la població de Mollet del Vallès"/>
    <s v="Establishment of mechanisms for the improvement of knowledge and communication of emergency advice and protocols among the population"/>
    <s v="Establiment de mecanismes eficicients per garantir la comunicació de consells i protocols entre tota la població de Mollet del Vallès._x000a_Es tracta de fer visible qualsevol recomanació o consell determinat per l’Ajuntament davant d’un episodi d’emergència. Crear un protocol de comunicació segons el col·lectiu afectat o si és general per a tota la població, seguint els canals pertinents per a que cada grup de població estigui al cas (comunicació directe a casals de gent gran o residències, a les escoles...comunicació a través de xarxes socials per al jovent...). Acompanyar l’elaboració d’aquest protocol amb el disseny d’un pla de comunicació que faciliti la difusió d’informació envers el canvi climàtic entre la població local._x000a_Aprofitar fires o esdeveniments al municipi amb gran concurrència de poblaicó per informar i donar a conèixer els riscos potencials i mesures a fer davant dels avenços del canvi climàtic."/>
    <s v="Servei de Seguretat Ciutadana i Convivència"/>
    <n v="2019"/>
    <n v="2030"/>
    <s v="No iniciada"/>
    <m/>
    <m/>
    <m/>
    <s v="Altres (especificar)"/>
    <s v="Transversal (comunicació i informació general o de fenòmens meteorològics)"/>
    <m/>
    <m/>
    <s v="Millora e la prevenció; augment de la seguretat ciutadana; millora de la conscienciació envers el canvi climàtic"/>
    <m/>
    <m/>
    <n v="28000"/>
    <m/>
    <n v="28000"/>
    <x v="2"/>
    <s v="Urbanisme"/>
    <s v="Medi natural"/>
    <m/>
    <s v="Pla General de Protecció Civil Municipal"/>
    <s v="Ajuntament (directa)"/>
    <s v="Protecció civili i emergències"/>
    <x v="3"/>
  </r>
  <r>
    <s v="MOLLET DEL VALLÈS"/>
    <n v="31"/>
    <x v="0"/>
    <x v="6"/>
    <s v="Realització de sessions de formació interna per als tècnics municipals en relació a l'aplicació i monitoratge de les mesures proposades en el PAESC"/>
    <s v="Completion of internal training sessions for municipal technicians in relation to the application and monitoring of the measures proposed in the PAESC"/>
    <s v="Cal que els tècnics implicats en cadascuna de les accions proposades coneguin les seves responsabilitats i disposin de les eines adequades per tal que cadascuna de les mesures es pugui dur a terme de manera eficient i en la consecució dels objectius d’adaptació previstos._x000a_A més, el Pla compta amb un programa de seguiment d’acord amb el qual es mesuraran una sèrie d'indicadors que permetran avaluar l'evolució dels riscos i els perills del canvi climàtic en el municipi al llarg del temps. Per aquests motius, els tècnics municipals implicats han de disposar dels coneixements necessaris per executar les tasques concretes que els pertoquen en relació al Pla i se'ls ha de capacitar per dur a terme el monitoratge corresponent._x000a_És convenient que la formació es faci de forma periòdica al llarg del desenvolupament del Pla, contemplant tant sessions generals amb tots els tècnics implicats, com sessions específiques de detall per àmbits sectorials. Aquesta periodicitat ha de permetre obtenir un feedback que permeti millorar l’aplicabilitat de les mesures i el seu seguiment. La primera actuació en relació a aquesta mesura consisteix, doncs, a definir un programa de formació continuada per tot el període de vigència del Pla."/>
    <s v="Àrea de Participació, Transparència i Acció Institucional"/>
    <n v="2020"/>
    <n v="2030"/>
    <s v="No iniciada"/>
    <m/>
    <s v="X"/>
    <s v="Treballadors de l'Ajuntament de Mollet del Vallès"/>
    <s v="Altres (especificar)"/>
    <s v="Transversal (comunicació i informació general o de fenòmens meteorològics)"/>
    <s v="Efectes en infraestructures"/>
    <s v="Canvis en els patrons de demanda energètica"/>
    <s v="Millora de la prevenció"/>
    <m/>
    <m/>
    <n v="15000"/>
    <m/>
    <n v="15000"/>
    <x v="0"/>
    <s v="Equipaments"/>
    <s v="Verd urbà"/>
    <s v="Aigua"/>
    <m/>
    <s v="Ajuntament (directa)"/>
    <s v="Altres"/>
    <x v="3"/>
  </r>
  <r>
    <s v="Montseny"/>
    <n v="1"/>
    <x v="0"/>
    <x v="2"/>
    <s v="Realitzar la neteja i el manteniment de franges de seguretat en zones properes a zones habitades i equipaments sensibles"/>
    <s v="Cleaning and maintenance of safety strips in areas close to inhabited areas and sensitive facilities"/>
    <s v="Programa anual de neteja i manteniment de les franges perimetrals de seguretat a les zones habitades properes a zones amb risc d'incendi i a les zones amb equipaments sensibles als incendis. En aquest sentit, es proposen les següents accions: _x000a_• Realitzar de manera anual el manteniment de les franges de protecció entorn a les urbanitzacions en contacte amb zones forestals. _x000a_• Manteniment de camins i senyalització dels camins (per facilitar accés de maquinària contra incendis i evacuació de visitants, més fàcil si està tot ben senyalitzat)_x000a_• Comprovar les actuacions de neteja i a l’entorn de les línies elèctriques i en cas que s’observin zones amb necessitat de manteniment, comunicar-ho a la companyia elèctrica _x000a_• Disposa de recursos humans propis de l’Ajuntament per tal de poder fer les tasques de prevenció d’incendi. _x000a_• Establir reunions de coordinació entre els responsables de gestió forestal, ADF i l’Ajuntament en les èpoques de l’any amb més risc d’incendi. _x000a_"/>
    <s v="Ajuntament"/>
    <n v="2005"/>
    <n v="2030"/>
    <s v="En curs"/>
    <m/>
    <m/>
    <s v="Diputació de Barcelona"/>
    <s v="Incendis forestals"/>
    <s v="Major risc d'incendi"/>
    <m/>
    <m/>
    <m/>
    <s v="Disminució del risc d'incendi en zones habitades"/>
    <s v="Decrease of the risk of fire in inhabited areas"/>
    <m/>
    <n v="4000"/>
    <n v="100000"/>
    <x v="1"/>
    <s v="Medi natural"/>
    <m/>
    <m/>
    <s v="PAM INFOCAT Montseny, Pla de Conservació del Parc Natural del Montseny i Estudi dels efectes del canvi climàtic en el Montseny: diagnosi, impactes i vulnerabilitats (Life Clinomics)."/>
    <s v="Ajuntament (directa)"/>
    <s v="Agricultura i sector forestal"/>
    <x v="0"/>
  </r>
  <r>
    <s v="Montseny"/>
    <n v="2"/>
    <x v="1"/>
    <x v="2"/>
    <s v="Redactar ordenances reguladores del manteniment de les franges de protecció en urbanitzacions per a la prevenció d'incendis"/>
    <s v="Write regulating regulations for the maintenance of protection strips in residential areas for the prevention of fires"/>
    <s v="A principis de 2017 la Diputació de Barcelona va preparar dues ordenances pels ajuntaments amb les quals poder regular amb preu públic els treballs de manteniment i neteja de vegetació de les franges perimetrals de les urbanitzacions i dels nuclis de població per a la prevenció d’incendis forestals. _x000a_Les ordenances que es posen a disposició de tots els ajuntaments són l’ordenança reguladora del servei municipal de manteniment de les franges perimetrals i parcel•les i l’ordenança de preu públic per a la prestació del servei municipal per a la prevenció d’incendis forestals a les urbanitzacions._x000a_Aquestes ordenances volen ser una eina per facilitar als ajuntaments el cobrament dels costos d’aquests treballs de manteniment de les franges de protecció i el tractament de la vegetació en les urbanitzacions i nuclis de població d’acord amb la Llei 5/2003. Aquesta Llei estableix que són els veïns els primers que estan obligats a realitzar aquestes tasques, i en el cas que els veïns no compleixin amb aquesta obligació, seran els ajuntaments els responsables subsidiaris per implantar aquestes mesures de prevenció._x000a_Aquest model d’ordenança estableix el preu públic que els ajuntaments podran cobrar per la prestació dels serveis de manteniment d’una franja exterior de protecció al voltant de les urbanitzacions i els nuclis de població, així com d’edificis i instal•lacions situades en terrenys forestals._x000a_D’acord amb els treballs de manteniment a realitzar, els preus públics establerts per aquestes tasques són d’uns 30 euros anuals de mitjana, que els ajuntaments podran cobrar als veïns d’aquestes zones on cal fer aquest manteniment de vegetació. En tot cas, la quantitat del preu públic regulat en l’ordenança consistirà en una quantia fixa de la urbanització, amb la qual els propietaris de les finques de la urbanització han de respondre solidàriament._x000a_L’objectiu d’aquest programa és ajudar a complir amb la legislació vigent i, en conseqüència, millorar la seguretat de les persones i béns residents en aquests nuclis i, en cas d’incendi forestal, millorar la seguretat de les condicions dels equips d’extinció._x000a_El suport tècnic que ofereix la Diputació de Barcelona als ajuntaments consisteix en la redacció de projectes d’enginyeria per a l’obertura de les franges perimetrals de protecció i per la reducció de l’arbrat i estassada del sotabosc a les parcel•les. Un cop els ajuntaments disposen d’aquest projecte, poden sol•licitar ajut econòmic per a l’obertura de la franja perimetral de protecció així com per al tractament de vegetació a les parcel•les de titularitat pública._x000a_"/>
    <s v="Ajuntament"/>
    <n v="2018"/>
    <n v="2020"/>
    <s v="No iniciada"/>
    <m/>
    <m/>
    <s v="Diputació de Barcelona"/>
    <s v="Incendis forestals"/>
    <s v="Major risc d'incendi"/>
    <m/>
    <m/>
    <m/>
    <s v="Disminució del risc d'incendi en zones habitades"/>
    <s v="Decrease of the risk of fire in inhabited areas"/>
    <n v="0"/>
    <m/>
    <n v="0"/>
    <x v="0"/>
    <s v="Medi natural"/>
    <m/>
    <m/>
    <s v="PAM INFOCAT Montseny, Pla de Conservació del Parc Natural del Montseny i Estudi dels efectes del canvi climàtic en el Montseny: diagnosi, impactes i vulnerabilitats (Life Clinomics)."/>
    <s v="Ajuntament (indirecte)"/>
    <s v="Agricultura i sector forestal"/>
    <x v="0"/>
  </r>
  <r>
    <s v="Montseny"/>
    <n v="3"/>
    <x v="1"/>
    <x v="2"/>
    <s v="Aprofitar els recursos forestals locals per a producció de biomassa"/>
    <s v="Take advantage of local forest resources for biomass production"/>
    <s v="L’aprofitament de la biomassa per a usos energètics pot ser una solució per als problemes derivats de la utilització de combustibles fòssils per a usos tèrmics, com poden ser l’impacte contaminant de l’ús de l’energia, l’esgotament i la deslocalització de recursos bàsics. A més, l’aprofitament energètic de la biomassa afavoreix el manteniment i desenvolupament dels sectors agrícola i forestal si es realitza mitjançant la posada en cultiu de terres en dessús i l’aprofitament de matèries primes forestals._x000a__x000a_Alguns dels avantatges de la biomassa com a Font d’energia són:_x000a_-  Cost més baix que els combustibles fòssils _x000a_- Generació de llocs de treball _x000a_- Millora de la gestió d’incendis forestals _x000a_- Balanç neutre d’emissions de CO2 _x000a_- Reducció de la dependència de fonts d’energia externes_x000a__x000a_Algunes de les accions que es poden desenvolupar per fomentar l’aprofitament de l’ús de la biomassa en les calderes dels habitatges del municipi són:_x000a_- Elaborar un inventari anual del número de calderes al municipi_x000a_- Línia directa d’assessorament per a la ciutadania_x000a_- Assessorament i seguiment d’iniciatives en el sector terciari_x000a_- Tirar endavant la instal•lació de la xarxa de biomassa als equipaments municipals_x000a_"/>
    <s v="Ajuntament"/>
    <n v="2020"/>
    <n v="2030"/>
    <s v="No iniciada"/>
    <s v="X"/>
    <m/>
    <s v="Sector privat"/>
    <s v="Incendis forestals"/>
    <s v="Major risc d'incendi"/>
    <m/>
    <m/>
    <m/>
    <s v="Augment del consum d'energia renovable"/>
    <s v="Increase in renewable energy consumption"/>
    <n v="0"/>
    <m/>
    <n v="0"/>
    <x v="2"/>
    <s v="Medi natural"/>
    <m/>
    <m/>
    <s v="Pla de Conservació del Parc Natural del Montseny i Estudi dels efectes del canvi climàtic en el Montseny: diagnosi, impactes i vulnerabilitats (Life Clinomics)."/>
    <s v="Ajuntament (indirecte)"/>
    <s v="Agricultura i sector forestal"/>
    <x v="0"/>
  </r>
  <r>
    <s v="Montseny"/>
    <n v="4"/>
    <x v="0"/>
    <x v="2"/>
    <s v="Gestió forestal per a la prevenció del risc d'incendi i preservació de la biodiversitat"/>
    <s v="Forest management for the prevention of the risk of fire and the preservation of biodiversity"/>
    <s v="Atès que el 99% de la superfície de Montseny és zona forestal, cal dur a terme la implantació d’una gestió forestal sostenible. El municipi disposa del PAM INFOCAT Montseny de l’any 2001, ja que segons el Pla Infocat es tracta d’un municipi amb una vulnerabilitat molt alta als incendis forestals. _x000a__x000a_Entre altres mesures, la gestió forestal ha de permetre: _x000a_• Redactar plans d’ordenació forestal de finques públiques_x000a_• Elaborar un catàleg de camins públics_x000a_• Realitzar el manteniment i la senyalització dels camins de la xarxa viària bàsica d’incendis per facilitar accés de maquinària contra incendis i evacuació de veïns i visitants_x000a_• Promocionar, en la mesura del possible, el manteniment del sotabosc amb les pastures_x000a_• Promocionar reforestacions_x000a__x000a_Per una altra banda, s’ha de dur a terme una tasca de comprovació del manteniment de la zona de seguretat a l’entorn de les línies elèctriques d’alta  tensió que correspon a les companyies subministradores d’electricitat, i en cas que s’observin zones amb necessitat de manteniment, comunicar-ho a la companyia elèctrica. Cal, a més, realitzar acords amb els propietaris per tal de dur a terme aquestes accions de manteniment._x000a__x000a_També s’ha de mantenir la realització de campanyes de prevenció d’incendis forestals durant les èpoques de l’any amb més risc (del 15 de març al 15 d’octubre). A aquests efectes, cal mantenir les reunions de coordinació entre els responsables de l’ADF i bombers, el tècnics del servei ADF Montseny-Migjorn, el cos d’Agents Rurals i l’Ajuntament._x000a_"/>
    <s v="Ajuntament"/>
    <n v="2019"/>
    <n v="2030"/>
    <s v="No iniciada"/>
    <m/>
    <m/>
    <s v="Diputació de Barcelona"/>
    <s v="Incendis forestals"/>
    <s v="Major risc d'incendi"/>
    <s v="Vulnerabilitat de les espècies forestals a malalties i plagues"/>
    <m/>
    <m/>
    <s v="Disminució de la probabilitat d'inici i propagació d'incendis forestals"/>
    <s v="Decrease of the probability of initiation and propagation of forest fires"/>
    <n v="2500"/>
    <n v="2000"/>
    <n v="24500"/>
    <x v="2"/>
    <s v="Medi natural"/>
    <m/>
    <m/>
    <s v="PAM INFOCAT Montseny, Pla de Conservació del Parc Natural del Montseny i Estudi dels efectes del canvi climàtic en el Montseny: diagnosi, impactes i vulnerabilitats (Life Clinomics)."/>
    <s v="Ajuntament (directa)"/>
    <s v="Agricultura i sector forestal"/>
    <x v="0"/>
  </r>
  <r>
    <s v="Montseny"/>
    <n v="5"/>
    <x v="3"/>
    <x v="2"/>
    <s v="Incrementar el sector ramader amb el suport de l'Escola de Pastors de Catalunya"/>
    <s v="Increase the livestock sector with the support of the Escola de Pastors de Catalunya"/>
    <s v="A la zona del Parc del Montseny hi pasturen 3 tipus de bestiar: les vaques, les ovelles i les cabres. La ramaderia extensiva és una eina básica per a la gestió i la conservació dels espais oberts, tot i que és un sector que s’ha reduit en gran mesura en les darreres dècades, causant així una disminució de la biodiversitat, sobretot d’ocells. La reducció dels espais oberts i la ramaderia extensiva associada també ha motivat la pèrdua dels conreus i pastures, motivant la reforestació de molts indrets que antigament eren abeuradors per a ramaderia, indrets d’alt interés ecològic per la seva diversitat i presencia d’espècies d’interès ecològic que s’estan perdent._x000a__x000a_Per tal de portar un control de l’estat del sector, es proposa elaborar un inventari de les activitats ramaderes, les espècies, la seva distribució, l’estat i el nombre d’individus, les finques, els propietaris i el tipus de gestió. Aquesta informació permetrà conèixer aquells ramats que es troben en perill de desapareixer i que poden seguir endavant amb el suport de l’Escola de Pastors de Catalunya. _x000a__x000a_L’Escola de Pastors de Catalunya és un projecte formatiu que proposa un nou model de pagesia a través de la incorporació de noves generacions i una aposta per una producció a petita escala de base familiar i/o cooperativa; sostenible amb l’entorn i amb el sector._x000a_"/>
    <s v="Ajuntament"/>
    <n v="2017"/>
    <n v="2030"/>
    <s v="En curs"/>
    <m/>
    <m/>
    <s v="Escola de Pastors de Catalunya"/>
    <s v="Sequeres"/>
    <s v="Vulnerabilitat de les espècies forestals a malalties i plagues"/>
    <s v="Canvis en les zones cultivables"/>
    <s v="Vulnerabilitat dels cultius a malalties i plagues"/>
    <m/>
    <s v="Increment de les zones de ramaderia extensiva"/>
    <s v="Increase in extensive livestock areas"/>
    <n v="0"/>
    <m/>
    <n v="0"/>
    <x v="2"/>
    <s v="Medi natural"/>
    <m/>
    <m/>
    <s v="Pla de Conservació del Parc Natural del Montseny i Estudi dels efectes del canvi climàtic en el Montseny: diagnosi, impactes i vulnerabilitats (Life Clinomics)."/>
    <s v="Altres (sector privat o varis)"/>
    <s v="Agricultura i sector forestal"/>
    <x v="0"/>
  </r>
  <r>
    <s v="Montseny"/>
    <n v="6"/>
    <x v="3"/>
    <x v="2"/>
    <s v="Promoure els acords de custòdia del territori"/>
    <s v="Promote land stewardship agreements"/>
    <s v="L'acord de custòdia és el procés mitjançant el qual els propietaris i/o gestors de finques privades es comprometen davant la societat a dur a terme una gestió que tingui cura de la conservació dels valors naturals, culturals i paisatgístics. L'acord de custòdia posa de manifest les necessitats concretes de la finca i els compromisos que s'estableixen entre, d'una banda, la propietat o els gestors (arrendataris, usufructuaris) de la finca i, de l'altra, una entitat de custòdia, que representa el conjunt de la ciutadania, l'interès comú._x000a_Els beneficis de la custòdia del territori en l’àmbit local són: _x000a_ • Una gran diversitat d’eines innovadores per a conservar els valors del territori, basades en les aliances i la participació social. _x000a_• Una oportunitat per al desenvolupament del municipi, utilitzant el potencial del paisatge, la natura i la cultura, tot promocionant l’anomenat ecoturisme. _x000a_• Una manera de generar ocupació, tant en administracions locals com en entitats privades. _x000a_• Un mitjà per a donar suport als propietaris privats del municipi i fomentar, alhora, un aprofitament dels recursos naturals respectuós amb l’entorn. _x000a_• Un mecanisme per a obtenir suport exterior (tècnic, material, humà) per a la gestió del paisatge. _x000a_• Una oportunitat per captar ingressos suplementaris per a la conservació del territori, procedents d’administracions superiors o de fonts de finançament privades (fundacions, empreses, particulars, etc.)_x000a_L’ajuntament de Montseny, com a institució més propera als ciutadans, al territori i al paisatge, pot impulsar la nova filosofia de custòdia del territori amb les següents actuacions:_x000a_• Generar reunions informatives d’alcaldes, regidors i tècnics municipals_x000a_• Promoure campanyes de sensibilització_x000a_• Crear òrgans específics per a l’impuls de la custòdia del territori, o aprofitar els existents_x000a_• Integrar mecanismes de custòdia del territori en el planejament urbanístic i territorial_x000a_• Elaborar i executar documents de planificació ambiental que recullin la custòdia del territori_x000a_• Dissenyar i aplicar una estratègia o pla local per a la promoció de la custòdia del territori_x000a_• Facilitar el contacte i el diàleg entre la propietat i les entitats de custòdia_x000a_• Cercar vies de col•laboració amb entitats de custòdia per a la gestió d’espais d’interès local de propietat privada_x000a_• Crear un fons local per a la custòdia del territori_x000a_D’altra banda, l’Ajuntament també pot adquirir propietats i cercar un acord de custòdia amb alguna entitat privada o crear una entitat local de custòdia que assumeixi les tasques de manteniment. Finalment, l’Ajuntament també pot actuar com a entitat de cistòdia i assolir acords amb propietaris de finques amb interès natural o cultural._x000a__x000a_Alguns “casos exemplars” que ja apliquen mesures d’adaptació al canvi climàtic a través de la custòdia i poden servir d’inspiració al municipi són:_x000a_• El projecte Life Montserrat, que té per ojectius l’increment de la resiliència i la estabilitat dels boscos davant dels incendis i la conservació de la biodiversitat mitjançant la gestió silvipastoral integrada._x000a_• Projectes de custòdia participativa de l’Associació Hàbitats duts a terme en la zona pública dels rius i impulsats per voluntaris i entitats socials._x000a_• Projectes de la Fundació Lurgaia, que posen en marxa plans de recuperació, investigació i sensibilització de terrenys publics o privats per tal de conservar la biodiversitat i gestionar el medi natural._x000a_• Projectes de la Fundacin natura i home, que tenen por objectiu la recuperació i conservació de boscos i espècies mitjançant la custòdia del territori. _x000a_"/>
    <s v="Ajuntament"/>
    <n v="2018"/>
    <n v="2030"/>
    <s v="No iniciada"/>
    <m/>
    <m/>
    <s v="Generalitat de Catalunya"/>
    <s v="Sequeres"/>
    <s v="Augment de desertització o aridesa"/>
    <s v="Canvis en les zones cultivables"/>
    <s v="Vulnerabilitat dels cultius a malalties i plagues"/>
    <m/>
    <s v="Bona conservació del territori"/>
    <s v="Good conservation of the territory"/>
    <n v="0"/>
    <m/>
    <n v="0"/>
    <x v="0"/>
    <s v="Medi natural"/>
    <m/>
    <m/>
    <s v="Pla de Conservació del Parc Natural del Montseny i Estudi dels efectes del canvi climàtic en el Montseny: diagnosi, impactes i vulnerabilitats (Life Clinomics)."/>
    <s v="Altres (sector privat o varis)"/>
    <s v="Agricultura i sector forestal"/>
    <x v="0"/>
  </r>
  <r>
    <s v="Montseny"/>
    <n v="7"/>
    <x v="1"/>
    <x v="5"/>
    <s v="Desenvolupar un protocol o ordenança per reduir el consum domèstic de serveis d'aigua"/>
    <s v="Develop a protocol or ordinance to reduce the domestic consumption of water services"/>
    <s v="Actualment Montseny no disposa de cap ordenança municipal reguladora de l’ús d’aigua a nivell domèstic, i amb aquesta mesura es proposa desenvolupar una ordenança d’estalvi d’aigua a nivell domèstic, amb l’objectiu de regular tant la incorporació com la utilització de sistemes d’estalvi d’aigua als edificis, les construccions, les zones verdes i l’agricultura, així com també adequar la qualitat de l’aigua a l’ús que se’n faci._x000a__x000a_Per tant, la nova ordenança d’estalvi d’aigua afectaria a l’àmbit domèstic, d’activitats i espai públic urbà, fent èmfasi en: _x000a_• Incorporar, en la fase de planejament, criteris d'estalvi d'aigua i els costos de manteniment dels diferents aspectes de gestió de l'aigua de les zones verdes, estanys artificials, urbanització de carrers, etc. _x000a_• Prioritzar, per a rec de zones verdes, la construcció o recuperació de pous o la recollida de pluvials en projectes urbanístics. _x000a_• Optimitzar el manteniment de les fonts, brolladors i estanys artificials actuals per evitar consums d'aigua innecessaris._x000a_• Realitzar anàlisis fisicoquímics i microbiològics periòdics de les fonts naturals per tal de portar el control de la qualitat de l’aigua._x000a__x000a_A més a més, donant suport a aquesta ordenança, es podran realitzar campanyes comunicatives per informar a la població sobre bones pràctiques per estalviar aigua a les seves llars (inclòs com a acció de mitigació)._x000a_"/>
    <s v="Ajuntament"/>
    <n v="2018"/>
    <n v="2020"/>
    <s v="No iniciada"/>
    <s v="X"/>
    <m/>
    <s v="Diputació de Barcelona"/>
    <s v="Sequeres"/>
    <s v="Augment de les sequeres (durada, freqüència i intensitat)"/>
    <m/>
    <m/>
    <m/>
    <s v="Disminució del consum d'aigua"/>
    <s v="Decrease in water consumption"/>
    <n v="0"/>
    <m/>
    <n v="0"/>
    <x v="0"/>
    <m/>
    <m/>
    <m/>
    <m/>
    <s v="Ajuntament (indirecte)"/>
    <s v="Aigua"/>
    <x v="0"/>
  </r>
  <r>
    <s v="Montseny"/>
    <n v="8"/>
    <x v="1"/>
    <x v="5"/>
    <s v="Campanya per l’estalvi d’aigua i aprofitament de l’aigua no potable"/>
    <s v="Campaign to save water and non-potable water use"/>
    <s v="La sensibilitzaicó respecte l’estalvi d’aigua en l’àmbit domèstic és molt important ja que és el sector responsable de la major part d’aquest consum. Es proposa elaborar una campanya basada en la distribució de vàlvules i difusors per aixetes amb la finalitat que la ciutadania comprovi per si mateixa aquests mecanismes d’estalvi. _x000a__x000a_Per altra banda, una de les pràctiques per aconseguir una millor eficiència en l'ús i l'estalvi de l'aigua és aprofitar aigua no potable (que, un cop tractada, és un recurs no potable d'alta qualiat) en aquelles accions quotidianes que no requereixen aigua apta per al consum humà, com les descàrregues de vàters, el reg de jardins, l'aigualeig de carrers, etc. Mitjançant l'aprofitament de recursos no potables podem preservar els recursos de les xarxes d'abastament d'aigua potable, mesura que resulta especialment eficaç en èpoques d'escassetat d'aigua. Entre els recursos no potables que podem aprofitar en l'àmbit urbà trobem:_x000a_• Les aigües pluvials: les que provenen de la pluja i que podem recollir de zones no transitades com les teulades, els dipòsits específics, etc. _x000a_• Les aigües grises: són, bàsicament, les que s'esmunyen canonada avall després de dutxar-nos, banyar-nos, rentar-nos les mans o posar la rentadora. Aquestes aigües es poden reutilitzar, per exemple, per al dipòsit del vàter si es té la instal•lació adient. _x000a_• En habitatges i edificis aïllats, les aigües depurades a l'àmbit domèstic, un cop regenerades. _x000a_• Les aigües procedents del rentatge de filtres de les piscines. _x000a_• Altres recursos no potables que es poden aprofitar de manera puntual o continuada, per proximitat entre la font i l'ús_x000a_Per tant, en les campanyes relacionades amb l’estalvi d’aigua també es poden facilitar díptics informatius sobre els avantatges de l’aprofitament de l’aigua no potable i les tècniques per fer-ho._x000a_"/>
    <s v="Ajuntament"/>
    <n v="2018"/>
    <n v="2030"/>
    <s v="No iniciada"/>
    <s v="X"/>
    <m/>
    <s v="Diputació de Barcelona"/>
    <s v="Sequeres"/>
    <s v="Augment de les sequeres (durada, freqüència i intensitat)"/>
    <m/>
    <m/>
    <m/>
    <s v="Disminució del consum d'aigua"/>
    <s v="Decrease in water consumption"/>
    <n v="3500"/>
    <m/>
    <n v="3500"/>
    <x v="0"/>
    <m/>
    <m/>
    <m/>
    <m/>
    <s v="Ajuntament (indirecte)"/>
    <s v="Aigua"/>
    <x v="0"/>
  </r>
  <r>
    <s v="Montseny"/>
    <n v="9"/>
    <x v="1"/>
    <x v="5"/>
    <s v="Potenciar en els usos que ho permetin, recursos d'aigua no potable: aigües pluvials, freàtiques o regenerades"/>
    <s v="To promote , for those uses where it is possible, non-potable water resources: rainwater, phreatic or regenerated water"/>
    <s v="Els recursos hídrics alternatius corresponen als aprofitaments de l’aigua procedent dels sistemes de captació i emmagatzematge d’aigües pluvials, l’aigua de drenatge procedent de pous de captació d’aigües subterrànies i l’aigua regenerada procedent de les estacions depuradores d’aigües residuals municipals._x000a__x000a_L’aprofitament d’aquests recursos hídrics té els següents avantatges: és neta en comparació amb altres fonts d’aigua dolça disponibles, és un recurs gratuït i independent de les companyies subministradores i per captar-la, emmagatzemar-la i distribuir-la es necessita una infraestructura relativament senzilla._x000a__x000a_D’altra banda, l’ús i la qualitat dels recursos hídrics alternatius han de complir les prescripcions establertes per la normativa vigent relativa a reutilizació. Aquests recursos no es poden destinar a l’ús de boca, però si que es poden destinar a altres usos que permetin reduir consums i costos econòmics derivats de la gestió del sistema de sanejament. Els principals serveis i aplicacions que poden cobrir aquests recursos són:_x000a_• Demanda privada: cisternes d’inodors, rentat de terres i rentadores, rentat de vehicles i reg de jardins._x000a_• Demanda municipal: reg d’espais verds, reg de zones esportives, reg d’horts públics, recuperació de zones humides, neteja viària i de clavegueram i rentat de terres _x000a_• Demanda industrial: neteja de superfícies i vehicles industrials, dipòsit d’emmagatzematge d’aigua contra incendis i reg."/>
    <s v="Ajuntament"/>
    <n v="2020"/>
    <n v="2030"/>
    <s v="No iniciada"/>
    <s v="X"/>
    <m/>
    <s v="Diputació de Barcelona"/>
    <s v="Sequeres"/>
    <s v="Augment de les sequeres (durada, freqüència i intensitat)"/>
    <s v="Major durada de l'estiatge de rius i rieres"/>
    <m/>
    <m/>
    <s v="Disminució del consum d'aigua"/>
    <s v="Decrease in water consumption"/>
    <n v="20000"/>
    <m/>
    <n v="20000"/>
    <x v="2"/>
    <m/>
    <m/>
    <m/>
    <m/>
    <s v="Ajuntament (indirecte)"/>
    <s v="Aigua"/>
    <x v="0"/>
  </r>
  <r>
    <s v="Montseny"/>
    <n v="10"/>
    <x v="0"/>
    <x v="5"/>
    <s v="Inventariar les rases del municipi per realitzar-ne el manteniment adequat"/>
    <s v="Inventory of the ditches of the municipality to carry out a proper maintenance"/>
    <s v="Per tal d’evitar desbordaments en cas de pluges molt intenses, el curs del riu compta amb un seguit de dispositius i elements naturals (aiguamolls, canyissars, zones de nidificació...) que garanteixen la conservació de les diferents espècies de vegetació i fauna que hi habiten. _x000a__x000a_D’altra banda, al municipi també s’hi localitzen un elevat nombre de rases de canalització per tal de dirigir l’aigua. Aquests elements, es poden veure afectats en cas de pluges molt intenses que poden provocar desbordaments i inundacions. _x000a__x000a_Per evitar‐ho es proposa seguir un programa anual de seguiment, neteja i manteniment de les rases existents per evitar desbordaments del riu i les rieres: elements reductors de la velocitat de l'aigua i elements dissipadors de l'energia que porta el corrent d'aigua. "/>
    <s v="Ajuntament"/>
    <n v="2020"/>
    <n v="2030"/>
    <s v="No iniciada"/>
    <m/>
    <m/>
    <s v="Diputació de Barcelona"/>
    <s v="Precipitació extrema"/>
    <s v="Augment del risc d'inundacions"/>
    <s v="Augment del risc de riuades"/>
    <m/>
    <m/>
    <s v="Evitar desbordaments"/>
    <s v="Avoid overflows"/>
    <m/>
    <n v="500"/>
    <n v="5000"/>
    <x v="0"/>
    <m/>
    <m/>
    <m/>
    <m/>
    <s v="Ajuntament (directa)"/>
    <s v="Aigua"/>
    <x v="0"/>
  </r>
  <r>
    <s v="Montseny"/>
    <n v="11"/>
    <x v="0"/>
    <x v="5"/>
    <s v="Estudiar la localització i quantificació de les pèrdues de la xarxa de subministrament d'aigua potable"/>
    <s v="To study the location and quantification of losses coming from the drinking water supply network"/>
    <s v="El subministrament d’aigua potable és un dels serveis bàsics responsabilitat dels ajuntaments i que ha de garantir el compliment de totes les normatives que li són d’afectació. A part de dur a terme un seguiment sobre la qualitat de l’aigua, és molt important també realitzar una correcta avaluació de les instal•lacions i de la xarxa en la seva totalitat, ja que les pèrdues poden comportar grans costos econòmics i volums d’aigua desaprofitats. _x000a__x000a_Amb aquesta actuació es proposa elaborar un estudi que inclogui el següent:_x000a_- Quantificació del tipus de subministrament, si es fa amb comptadors o per aforament._x000a_- Origen del subministrament amb la quantificació de les captacions o extraccions en el sistema natural._x000a_- Llistat de les companyies de subministrament, longitud de la canalització de subministrament amb el seu estat i antiguitat._x000a_- Avaluació de les pèrdues d'aigua en la xarxa, avaluació de l'aigua subministrada i la comptabilitzada._x000a_- Estat i antiguitat de la xarxa de distribució._x000a__x000a_També existeixen sistemes de telegestió i telemesura de l’estat de la xarxa de distribució de l’aigua, que permeten detectar fugues de manera ràpida i precisa. _x000a_"/>
    <s v="Ajuntament"/>
    <n v="2020"/>
    <n v="2030"/>
    <s v="No iniciada"/>
    <s v="X"/>
    <m/>
    <s v="Diputació de Barcelona"/>
    <s v="Sequeres"/>
    <s v="Augment de les sequeres (durada, freqüència i intensitat)"/>
    <m/>
    <m/>
    <m/>
    <s v="Disminució del consum d'aigua"/>
    <s v="Decrease in water consumption"/>
    <n v="20000"/>
    <m/>
    <n v="20000"/>
    <x v="2"/>
    <m/>
    <m/>
    <m/>
    <m/>
    <s v="Ajuntament (directa)"/>
    <s v="Aigua"/>
    <x v="0"/>
  </r>
  <r>
    <s v="Montseny"/>
    <n v="12"/>
    <x v="0"/>
    <x v="3"/>
    <s v="Elaborar un pla de verd urbà públic que prioritzi espècies autòctones i de baixes demandes hídriques"/>
    <s v="Prepare a public urban green plan that prioritizes autochthonous species and low water demands"/>
    <s v="Es proposa la elaboració d’un Pla de verd urbà que constitueixi un instrument estratègic per concretar el compromís municipal en la conservació del verd i de la biodiversitat. Alhora, promourà la relació entre la població i el patrimoni natural fent que la infraestructura ecològica sigui un recurs que ofereixi el màxim de serveis ambientals. El Pla hauria d’incloure des de criteris de jardineria fins a models de gestió (ús de fitosanitaris, selecció d’espècies, sistemes de reg, etc.) i els efectes del verd urbà sobre la població._x000a_Aquest Pla haurà de formalitzar els criteris de vegetació dels espais públics, prioritzant espècies autòctones i de baixes demandes hídriques, així com també tenir en compte aspectes d’al•lèrgens i altres elements de salut en la selecció d’espècies municipals. A més a més, pot incloure tècniques per l’eradicació i la prevenció de plantes exòtiques invasores i aprofitar per fer sensibilització a la població perquè ho tinguin en compte en l’enjardinament. Una eina que es pot utilitzar en aquest camp és la Guia d’identificació i subtitució en jardineria de les plantes exòtiques invasores del Parc Natural del Montseny._x000a_Actualment el municipi de Montseny té molt poca superfície urbana arbrada i aquesta no disposa de cap sistema de reg a part del reg manual en época de sequera a l’estiu. Tot i això, es podría fer una selecció d’espècies més adaptades a les condicions climàtiques del municipi a partir del Catàleg de la flora vascular del massís del Montseny (1716-2016)._x000a_El Pla també hauria de formalitzar els criteris de vegetació a complir en els projectes d'urbanització, tenint en compte els diferents usos i situacions (nivells d'ocupació, desenvolupament escalonat, proximitat a zones naturals, etc.)._x000a_"/>
    <s v="Ajuntament"/>
    <n v="2022"/>
    <n v="2025"/>
    <s v="No iniciada"/>
    <m/>
    <m/>
    <s v="Diputació de Barcelona"/>
    <s v="Sequeres"/>
    <s v="Major vulnerabilitat del verd urbà"/>
    <m/>
    <m/>
    <m/>
    <s v="Adequació del verd urbà"/>
    <s v="Adaptation of urban green"/>
    <n v="3750"/>
    <m/>
    <n v="3750"/>
    <x v="0"/>
    <s v="Verd urbà"/>
    <m/>
    <m/>
    <s v="Catàleg de la flora vascular del massís del Montseny (1716-2016)"/>
    <s v="Ajuntament (directa)"/>
    <s v="Medi ambient i biodiversitat"/>
    <x v="0"/>
  </r>
  <r>
    <s v="Montseny"/>
    <n v="13"/>
    <x v="0"/>
    <x v="3"/>
    <s v="Desenvolupar plans de control d'espècies al·lòctones i plagues urbanes"/>
    <s v="Develop control plans for alien species and urban plagues"/>
    <s v="El control de les plagues urbanes està dirigit a mantenir la via pública i edificis municipals d'ús públic sanejats d'artròpodes i rosegadors, per tal de prevenir la transmissió de malalties anomenades zoonosis i garantir la salubritat dels llocs i edificis públics. Es proposa estructurar un programa en 4 fases: _x000a_• Inspecció._x000a_• Avaluació i diagnòstic de la situació._x000a_• Disseny d’un pla de treball i realització del servei mitjançant metodologies que no afectin a la fauna local (per exemple, els depredadors)._x000a_• Avaluació continuada del Programa de control de plagues._x000a_També es poden georeferenciar tant els punts o sectors on s’hagin detectat les plagues com els punts de control i tractament, així com el seu seguiment continuat en el temps. Caldrà integrar en el control de les plagues existents amb les que vagin apareixent a conseqüència del canvi climàtic._x000a_Aquest control de plagues també es pot ampliar a aquelles que afecten a la vegetació d’espècies forestals per tal de dur a terme una avaluació completa de les plagues del municipi._x000a_"/>
    <s v="Ajuntament"/>
    <n v="2022"/>
    <n v="2030"/>
    <s v="No iniciada"/>
    <m/>
    <m/>
    <s v="Diputació de Barcelona"/>
    <s v="Calor extrema"/>
    <s v="Major vulnerabilitat del verd urbà"/>
    <s v="Canvis en les espècies urbanes (p. Ex. Adaptació de les cotorres)"/>
    <m/>
    <m/>
    <s v="Disminució del nombre de plagues"/>
    <s v="Decrease in the number of pests"/>
    <n v="3750"/>
    <m/>
    <n v="3750"/>
    <x v="0"/>
    <m/>
    <m/>
    <m/>
    <m/>
    <s v="Ajuntament (directa)"/>
    <s v="Medi ambient i biodiversitat"/>
    <x v="0"/>
  </r>
  <r>
    <s v="Montseny"/>
    <n v="14"/>
    <x v="0"/>
    <x v="9"/>
    <s v="Redactar un protocol d'actuació en cas d'onades de calor"/>
    <s v="Write a protocol of action in case of heat waves"/>
    <s v="Un dels efectes en la salut més àmpliament estudiat són les onades de calor, que provoquen augments del nombre de defuncions i hospitalitzacions de més d’un 20%, sobretot en les persones grans i les que pateixen patologies cròniques prèvies. A Catalunya, cada any, més de 300 morts es poden atribuir a la calor. Les projeccions preveuen que les onades de calor cada vegada seran més freqüents i persistents, i el municipi no disposa de cap protocol específic d'actuació per aquest tipus de situacions. Actualment, per avisar a les persones afectades l’alcalde les truca directament._x000a__x000a_Es proposa redactar un protocol de d’actuació en cas d’onades de calor, dispositiu principalment dirigit a la gent gran, un dels col.lectius més vulnerables a patir les conseqüències de les altes temperatures. Entre les actuacions que ha de recollir aquest protocol es preveuen les següents: _x000a_• Identificar les persones vulnerables (jubilats, malalts, etc.) per tal d'avisarles de l'activació del protocol en cas de risc imminent. _x000a_• Identificar els edificis adequats per a un ús temporal. Cal assegurar que l'edifici no sigui tampoc vulnerable en cas de tall elèctric (per exemple, perquè disposa d'un grup electrogen). _x000a_• Establir els protocols d'avís i transport d'afectats en cas de període d'emergència. _x000a_• Canviar els horaris dels esdeveniments que es fan a l'aire lliure a l'estiu, per tal d'evitar les hores de màxima radiació solar i de risc més elevat. _x000a_• Comunicar i sensibilitzar la població –i en especial els grups de risc com les persones grans– envers les mesures preventives a adoptar._x000a_"/>
    <s v="Ajuntament"/>
    <n v="2018"/>
    <n v="2020"/>
    <s v="No iniciada"/>
    <m/>
    <m/>
    <s v="Diputació de Barcelona"/>
    <s v="Calor extrema"/>
    <s v="Augment de la mortalitat/morbilitat associada a la calor"/>
    <s v="Aparició de noves malaties"/>
    <s v="Augment de l'efecte illa de calor "/>
    <m/>
    <s v="Planificació en cas d'onada de calor"/>
    <s v="Planning in case of heat wave"/>
    <n v="3750"/>
    <m/>
    <n v="3750"/>
    <x v="0"/>
    <m/>
    <m/>
    <m/>
    <m/>
    <s v="Ajuntament (directa)"/>
    <s v="Salut"/>
    <x v="0"/>
  </r>
  <r>
    <s v="Montseny"/>
    <n v="15"/>
    <x v="0"/>
    <x v="9"/>
    <s v="Impulsar actuacions de prevenció i sensibilització a la població davant de l'increment de les al·lèrgies"/>
    <s v="Promote prevention and awareness-raising actions for the population in front of the increase of allergies"/>
    <s v="Uns dels factors que determinen l’augment tan important de les al•lèrgies en els darrers anys  són els canvis produïts en l’entorn i que depenen de factors ambientals. Un exemple pot ser l’augment de la pol•lució o de la quantitat de pol•len, ja que les partícules suspeses en l’aire són un tipus d’al•lergen molt comú en el medi urbà. _x000a__x000a_Hi ha proves que el canvi climàtic afecta a la producció de pol•len i espores de plantes i fongs, així com a varis esdeveniments fenològics, és a dir, els esdeveniments periòdics de les plantes i del cicle de la vida dels animals que estan influenciats per les variacions estacionals i anuals del clima. Al mateix temps, els canvis actuals en el clima estan afectant a altres processos aerobiològics com l’emissió, dispersió i/o transport, i deposició d’aeroal•lèrgens, degut a les pluges, vents i altres factors meteorològics relacionats._x000a__x000a_Amb aquesta actuació es proposa l’elaboració de butlletins i cartells informatius sobre com prevenir la proliferació de les al•lèrgies i oferir diferents tipus de consells segons el tipus d’al•lèrgen._x000a__x000a_"/>
    <s v="Ajuntament"/>
    <n v="2019"/>
    <n v="2025"/>
    <s v="No iniciada"/>
    <m/>
    <m/>
    <s v="Diputació de Barcelona"/>
    <s v="Calor extrema"/>
    <s v="Augment de les al·lèrgies"/>
    <s v="Canvis en els patrons de pol·linització "/>
    <s v="Transversal (comunicació i informació general o de fenòmens meteorològics)"/>
    <m/>
    <s v="Disminució dels episodis al·lèrgics al municipi"/>
    <s v="Decreased allergic episodes in the municipality"/>
    <m/>
    <n v="450"/>
    <n v="2700"/>
    <x v="0"/>
    <m/>
    <m/>
    <m/>
    <m/>
    <s v="Ajuntament (directa)"/>
    <s v="Salut"/>
    <x v="0"/>
  </r>
  <r>
    <s v="Montseny"/>
    <n v="16"/>
    <x v="0"/>
    <x v="9"/>
    <s v="Realitzar sessions d'informació a la ciutadania sobre els impactes del canvi climàtic en la salut"/>
    <s v="To carry out public information sessions about the climate change impacts on health"/>
    <s v="El canvi climàtic influeix en els requisits bàsics per a la salut: un aire net, aigua potable, aliments suficients i un habitatge segur. L'evidència científica sobre els efectes en la salut mostra que el canvi climàtic ja ha alterat la distribució d'alguns vectors de malalties infeccioses, ha modificat l'estacionalitat d'alguns pòl•lens al.lergènics i ha incrementat les morts relacionades amb les onades de calor._x000a__x000a_Degut a la importancia d’aquests fets sobre la població del municipi, sobretot de la més envellida, es proposa realizar sesión d’informació ciutadana o butlletinc informatius sobre els efectes del canvi climàtic sobre la salut i mesures d’adaptació que es poden prendre en el dia a dia. _x000a_"/>
    <s v="Ajuntament"/>
    <n v="2020"/>
    <n v="2025"/>
    <s v="No iniciada"/>
    <m/>
    <m/>
    <s v="Diputació de Barcelona"/>
    <s v="Calor extrema"/>
    <s v="Transversal (comunicació i informació general o de fenòmens meteorològics)"/>
    <s v="Augment de les al·lèrgies"/>
    <s v="Augment de la mortalitat/morbilitat associada a la calor"/>
    <m/>
    <s v="Població ben informada"/>
    <s v="Well-informed population"/>
    <m/>
    <n v="450"/>
    <n v="2250"/>
    <x v="0"/>
    <m/>
    <m/>
    <m/>
    <m/>
    <s v="Ajuntament (directa)"/>
    <s v="Salut"/>
    <x v="0"/>
  </r>
  <r>
    <s v="Montseny"/>
    <n v="17"/>
    <x v="0"/>
    <x v="6"/>
    <s v="Fomentar els òrgans de participació vinculats a l’adaptació al canvi climàtic"/>
    <s v="Encourage participation bodies linked to climate change adaptation"/>
    <s v="Fomentar la participació en òrgans de participació vinculats a l’adaptació al canvi climàtic és una iniciativa que beneficia tant a la societat, ja que s’incrementaran els coneixements i la informació, com als projectes que es desenvolupen, ja que els mateixos agents podran aportar noves visions i actuacions. Un exemple d’òrgan de participació és la Mesa Territorial per l’Adaptació al Canvi Climàtic (MeTACC), creada amb el projecte LIFE CLINOMICS._x000a__x000a_Les MeTACC són òrgans participatius que han d’ajudar a avançar vers una estratègia col•lectiva d’adaptació al canvi climàtic per superar els impactes previstos en el sector agroforestal, pesquer i turístic dels territoris en qüestió i generar noves oportunitats de desenvolupament socioeconòmic sostenible._x000a__x000a_Aquestes meses compten amb la participació directa dels agents socioeconòmics del territori vinculats amb els sectors d’interès pel projecte: l’agrari, el forestal, el pesquer i el turístic. Les aportacions dels actors territorials enriqueixen els resultats obtinguts amb els estudis._x000a__x000a_Els òrgans de participació territorials i socio-econòmics, elaboraren estudis i documents (com són plans d'acció i estratègies per a l'adaptació), dissenyen eines per a les autoritats locals i els agents socioeconòmics (com són les metodologies i les proves pilot), i generen coneixement, capacitació i informació dels agents i conscienciació de la societat i altres elements que han de facilitar l'acció en favor de l'adaptació._x000a_"/>
    <s v="Ajuntament"/>
    <n v="2020"/>
    <n v="2030"/>
    <s v="No iniciada"/>
    <m/>
    <m/>
    <s v="Diputació de Barcelona"/>
    <s v="Altres (especificar)"/>
    <s v="Transversal (comunicació i informació general o de fenòmens meteorològics)"/>
    <m/>
    <m/>
    <m/>
    <m/>
    <m/>
    <n v="0"/>
    <m/>
    <n v="0"/>
    <x v="0"/>
    <m/>
    <m/>
    <m/>
    <m/>
    <s v="Ajuntament (directa)"/>
    <s v="Altres"/>
    <x v="0"/>
  </r>
  <r>
    <s v="Montseny"/>
    <n v="18"/>
    <x v="0"/>
    <x v="6"/>
    <s v="Fomentar i recolzar els productes locals del municipi "/>
    <s v="To promote and to support the local products of the municipality"/>
    <s v="Fomentar i recolzar els productes locals del municipi ajuda a reforçar l’economia local, permet un consum ambientalment més sostenible en reduir la despesa energètica en el transport dels productes, contribueix al manteniment de petites explotacions i s’evita l’abandonament de zones forestals, afavorint així la conservació d’espècies autòctones en perill de desaparició. Els productes locals es poden fomentar a partir dels següents mitjans:_x000a_- Els mateixos restauradors i botigues de la zona, ja sigui amb fires gastronòmiques, etiquetes de qualitat de producte o servei, etc._x000a_- La Xarxa de Productes de la Terra, agrupació voluntària de 12 ens locals d’àmbit supramunicipal impulsada per la Diputació de Barcelona l’any 2010 que agrupa més d’un miler d’empreses productores i elaboradores de productes alimentaris de qualitat de la demarcació de Barcelona. L’objectiu principal de la Xarxa és enfortir aquest teixit empresarial, per tal que les empreses siguin més competitives i sostenibles, i els territoris més atractius i de qualitat._x000a_- El Mercat virtual del Montseny, instrument innovador de divulgació i de suport a la comercialització en circuit curt dels productors del Parc Natural del Montseny. És una web de promoció i comercialització electrònica que facilita la comunicació i venda directa entre els productors del Parc i els consumidors._x000a_Es considera que al tractar-se d’iniciatives ja implantades, l’Ajuntament només n’haurà de fer difusió i aquesta actuació no presentarà cap cost addicional._x000a_"/>
    <s v="Ajuntament"/>
    <n v="2020"/>
    <n v="2030"/>
    <s v="No iniciada"/>
    <m/>
    <m/>
    <s v="Diputació de Barcelona"/>
    <s v="Altres (especificar)"/>
    <s v="Transversal (comunicació i informació general o de fenòmens meteorològics)"/>
    <m/>
    <m/>
    <m/>
    <m/>
    <m/>
    <m/>
    <m/>
    <n v="0"/>
    <x v="2"/>
    <m/>
    <m/>
    <m/>
    <m/>
    <s v="Ajuntament (directa)"/>
    <s v="Altres"/>
    <x v="0"/>
  </r>
  <r>
    <s v="Montseny"/>
    <n v="19"/>
    <x v="0"/>
    <x v="8"/>
    <s v="Fomentar el turisme sostenible"/>
    <s v="To promote sustainable tourism"/>
    <s v="El turisme actua com a vector inductor del canvi climàtic ja que és molt intensiu pel que fa a emissions de grans quantitats de carboni. Per altra banda, el canvi climàtic també afectarà greument al turisme degut a l’increment de la temperatura previst i la escassetat hídrica._x000a_Per tal de fer front al canvi climàtic i permetre la sostenibilitat del territori s’ha de fomentar un model turístic sostenible, és a dir, que respongui a les necessitats dels turistes alhora que es respecta l’entorn i es minimitzen els seus impactes negatius. A continuació es detallen dues eines existents per fomentar aquest tipus de turisme:_x000a_- La Carta Europea de Turisme Sostenible (CETS) és una eina de gestió que ajuda a les àrees protegides a millorar contínuament en el desenvolupament de l'activitat turística, tenint en compte les necessitats del medi ambient, la població local i les empreses turístiques locals._x000a_- El Distintiu de garantia de qualitat ambiental és un sistema català d’etiquetatge ecològic que reconeix productes i serveis que superen determinats requeriments de qualitat ambiental més enllà dels establerts com a obligatoris per la normativa vigent._x000a_Es considera que el cost per desenvolupar aquestes i d’altres iniciatives relacionades no està vinculat a l’Ajuntament._x000a_"/>
    <s v="Ajuntament"/>
    <n v="2020"/>
    <n v="2030"/>
    <s v="No iniciada"/>
    <m/>
    <m/>
    <s v="Diputació de Barcelona"/>
    <s v="Altres (especificar)"/>
    <s v="Pèrdua atractiu turístic "/>
    <s v="Transversal (comunicació i informació general o de fenòmens meteorològics)"/>
    <m/>
    <m/>
    <m/>
    <m/>
    <m/>
    <m/>
    <n v="0"/>
    <x v="2"/>
    <m/>
    <m/>
    <m/>
    <m/>
    <s v="Ajuntament (directa)"/>
    <s v="Turisme"/>
    <x v="0"/>
  </r>
  <r>
    <s v="Muntanyola"/>
    <n v="1"/>
    <x v="0"/>
    <x v="5"/>
    <s v="Millores bàsiques en la xarxa d'aigües (excepte xarxa d'hidrants)"/>
    <s v="Improvements in basic water network"/>
    <m/>
    <s v="Alcalde"/>
    <n v="2018"/>
    <n v="2030"/>
    <s v="En curs"/>
    <s v="X"/>
    <s v="X"/>
    <s v="Empresa concessionària del servei d'abastament d'aigües potables"/>
    <s v="Sequeres"/>
    <s v="Augment de les sequeres (durada, freqüència i intensitat)"/>
    <m/>
    <m/>
    <m/>
    <s v="Reducció de les pèrdues d'aigua de la xarxa d'aigua."/>
    <s v="Reducing water losses"/>
    <n v="2390033.968814"/>
    <n v="0"/>
    <n v="2390033.968814"/>
    <x v="1"/>
    <s v="Aigua"/>
    <m/>
    <m/>
    <s v="Pla Director d'abastament d'aigües potables"/>
    <s v="Ajuntament (directa)"/>
    <s v="Aigua"/>
    <x v="0"/>
  </r>
  <r>
    <s v="Muntanyola"/>
    <n v="2"/>
    <x v="0"/>
    <x v="5"/>
    <s v="Recuperar el pou de Vilavendrell per integrar-lo a la xarxa d'aigües (fora de servei actualment)"/>
    <s v="Recovery of a water well"/>
    <m/>
    <s v="Alcalde"/>
    <n v="2019"/>
    <n v="2025"/>
    <s v="Per iniciar"/>
    <m/>
    <s v="X"/>
    <s v="Empresa concessionària del servei d'abastament d'aigües potables"/>
    <s v="Sequeres"/>
    <s v="Augment de les sequeres (durada, freqüència i intensitat)"/>
    <m/>
    <m/>
    <m/>
    <s v="Augment dels recursos d'aigua locals."/>
    <s v="Increased local water resources."/>
    <n v="30000"/>
    <n v="0"/>
    <n v="30000"/>
    <x v="2"/>
    <s v="Aigua"/>
    <m/>
    <m/>
    <s v="Pla Director d'abastament d'aigües potables"/>
    <s v="Ajuntament (directa)"/>
    <s v="Aigua"/>
    <x v="0"/>
  </r>
  <r>
    <s v="Muntanyola"/>
    <n v="3"/>
    <x v="0"/>
    <x v="5"/>
    <s v="Estudi d'estanqueïtat de la xarxa d'aigua potable."/>
    <s v="Study sealing the drinking water network"/>
    <m/>
    <s v="Alcalde"/>
    <n v="2018"/>
    <n v="2020"/>
    <s v="Per iniciar"/>
    <m/>
    <m/>
    <s v="Diputació de Barcelona / Empresa concessionària del servei d'abastament d'aigües potables"/>
    <s v="Sequeres"/>
    <s v="Augment de les sequeres (durada, freqüència i intensitat)"/>
    <m/>
    <m/>
    <m/>
    <m/>
    <m/>
    <n v="6000"/>
    <n v="0"/>
    <n v="6000"/>
    <x v="0"/>
    <s v="Aigua"/>
    <m/>
    <m/>
    <s v="Pla Director d'abastament d'aigües potables"/>
    <s v="Ajuntament (directa)"/>
    <s v="Aigua"/>
    <x v="0"/>
  </r>
  <r>
    <s v="Muntanyola"/>
    <n v="4"/>
    <x v="0"/>
    <x v="5"/>
    <s v="Manteniment de les fonts i punts d'aigua i de la seva qualitat d'aigua"/>
    <s v="Maintaining sources"/>
    <m/>
    <s v="Alcalde"/>
    <n v="2020"/>
    <n v="2025"/>
    <s v="Per iniciar"/>
    <m/>
    <m/>
    <m/>
    <s v="Sequeres"/>
    <s v="Augment de les sequeres (durada, freqüència i intensitat)"/>
    <m/>
    <m/>
    <m/>
    <m/>
    <m/>
    <n v="0"/>
    <n v="2000"/>
    <n v="10000"/>
    <x v="0"/>
    <s v="Aigua"/>
    <m/>
    <m/>
    <m/>
    <s v="Ajuntament (directa)"/>
    <s v="Aigua"/>
    <x v="0"/>
  </r>
  <r>
    <s v="Muntanyola"/>
    <n v="5"/>
    <x v="0"/>
    <x v="5"/>
    <s v="Pla de clavegueram amb reaprofitament d'aigües de l'estació de tractament."/>
    <s v="Sewer Plan"/>
    <m/>
    <s v="Alcalde"/>
    <n v="2017"/>
    <n v="2030"/>
    <s v="En curs"/>
    <m/>
    <m/>
    <m/>
    <s v="Inundacions"/>
    <s v="Major intensitat de les tempestes"/>
    <m/>
    <m/>
    <m/>
    <m/>
    <m/>
    <n v="60000"/>
    <n v="0"/>
    <n v="60000"/>
    <x v="1"/>
    <s v="Urbanisme"/>
    <m/>
    <m/>
    <s v="Plans de clavegueram"/>
    <s v="Ajuntament (directa)"/>
    <s v="Aigua"/>
    <x v="0"/>
  </r>
  <r>
    <s v="Muntanyola"/>
    <n v="6"/>
    <x v="1"/>
    <x v="1"/>
    <s v="Redactar el DUPROCIM (document únic de Protecció Civil Municipal)"/>
    <s v="Write the single document civil protection"/>
    <m/>
    <s v="Alcalde"/>
    <n v="2017"/>
    <n v="2018"/>
    <s v="En curs"/>
    <m/>
    <s v="X"/>
    <s v="Consell Comarcal d'Osona"/>
    <s v="Incendis forestals"/>
    <s v="Major risc d'incendi"/>
    <s v="Efectes en infraestructures"/>
    <m/>
    <m/>
    <s v="Actualització i redacció de nous plans d'emergències."/>
    <s v="Updating and drafting new plans for emergencies."/>
    <n v="3200"/>
    <n v="0"/>
    <n v="3200"/>
    <x v="0"/>
    <s v="Altres"/>
    <m/>
    <m/>
    <s v="Plans d'emergències"/>
    <s v="Ajuntament (indirecte)"/>
    <s v="Protecció civili i emergències"/>
    <x v="0"/>
  </r>
  <r>
    <s v="Muntanyola"/>
    <n v="7"/>
    <x v="0"/>
    <x v="1"/>
    <s v="Avisos a població a partir informació estació meteorològica local"/>
    <s v="Notices population information from local weather station"/>
    <m/>
    <s v="Alcalde"/>
    <n v="2025"/>
    <n v="2030"/>
    <s v="Per iniciar"/>
    <m/>
    <m/>
    <s v="Servei Meteorològic de Catalunya (Generalitat de Catalunya)"/>
    <s v="Calor extrema"/>
    <s v="Transversal (comunicació i informació general o de fenòmens meteorològics)"/>
    <m/>
    <m/>
    <m/>
    <m/>
    <m/>
    <n v="3000"/>
    <n v="300"/>
    <n v="4500"/>
    <x v="0"/>
    <s v="Altres"/>
    <m/>
    <m/>
    <m/>
    <s v="Ajuntament (directa)"/>
    <s v="Protecció civili i emergències"/>
    <x v="0"/>
  </r>
  <r>
    <s v="Muntanyola"/>
    <n v="8"/>
    <x v="1"/>
    <x v="1"/>
    <s v="Pla de Prevenció d'Incendis (PPI)"/>
    <s v="Fire Prevention Plan "/>
    <m/>
    <s v="Alcalde - Diputació de Barcelona"/>
    <n v="2015"/>
    <n v="2016"/>
    <s v="Completada"/>
    <m/>
    <m/>
    <s v="Diputació de Barcelona i ADF"/>
    <s v="Incendis forestals"/>
    <s v="Major risc d'incendi"/>
    <m/>
    <m/>
    <m/>
    <m/>
    <m/>
    <n v="0"/>
    <n v="0"/>
    <n v="0"/>
    <x v="2"/>
    <s v="Altres"/>
    <m/>
    <m/>
    <s v="Plans d'emergències (DUPROCIM)"/>
    <s v="Ajuntament (indirecte)"/>
    <s v="Protecció civili i emergències"/>
    <x v="0"/>
  </r>
  <r>
    <s v="Muntanyola"/>
    <n v="9"/>
    <x v="0"/>
    <x v="1"/>
    <s v="Garantir la neteja de les zones forestals de les parcel·les urbanitzables (i augment dels recursos humans per a les tasques)."/>
    <s v="Ensure cleaning the forest areas of developable plots"/>
    <m/>
    <s v="Alcalde"/>
    <n v="2016"/>
    <n v="2030"/>
    <s v="En curs"/>
    <m/>
    <s v="X"/>
    <s v="Consell Comarcal d'Osona / Diputació de Barcelona"/>
    <s v="Incendis forestals"/>
    <s v="Major risc d'incendi"/>
    <m/>
    <m/>
    <m/>
    <s v="Garantir la neteja de les franges de protecció d'incendis."/>
    <s v="Ensure cleanliness fire protection strips"/>
    <n v="0"/>
    <n v="4500"/>
    <n v="63000"/>
    <x v="1"/>
    <s v="Medi natural"/>
    <m/>
    <m/>
    <m/>
    <s v="Ajuntament (directa)"/>
    <s v="Protecció civili i emergències"/>
    <x v="0"/>
  </r>
  <r>
    <s v="Muntanyola"/>
    <n v="10"/>
    <x v="0"/>
    <x v="1"/>
    <s v="Trituradora de restes vegetals remolcable"/>
    <s v="Crusher plant remains towable"/>
    <m/>
    <s v="Alcalde"/>
    <n v="2018"/>
    <n v="2025"/>
    <s v="Completada"/>
    <m/>
    <m/>
    <m/>
    <s v="Incendis forestals"/>
    <s v="Major risc d'incendi"/>
    <m/>
    <m/>
    <m/>
    <m/>
    <m/>
    <n v="13000"/>
    <n v="0"/>
    <n v="13000"/>
    <x v="0"/>
    <s v="Medi natural"/>
    <m/>
    <m/>
    <m/>
    <s v="Ajuntament (directa)"/>
    <s v="Protecció civili i emergències"/>
    <x v="0"/>
  </r>
  <r>
    <s v="Muntanyola"/>
    <n v="11"/>
    <x v="0"/>
    <x v="1"/>
    <s v="Ordenança municipal per reforçar la neteja de les franges de protecció d'incendis forestals"/>
    <s v="Ordinance to enhance the cleaning of protective strips of forest fires"/>
    <m/>
    <s v="Alcalde"/>
    <n v="2017"/>
    <n v="2020"/>
    <s v="Per iniciar"/>
    <m/>
    <m/>
    <m/>
    <s v="Incendis forestals"/>
    <s v="Major risc d'incendi"/>
    <m/>
    <m/>
    <m/>
    <m/>
    <m/>
    <n v="0"/>
    <n v="0"/>
    <n v="0"/>
    <x v="0"/>
    <s v="Urbanisme"/>
    <m/>
    <m/>
    <m/>
    <s v="Ajuntament (directa)"/>
    <s v="Protecció civili i emergències"/>
    <x v="0"/>
  </r>
  <r>
    <s v="Muntanyola"/>
    <n v="12"/>
    <x v="0"/>
    <x v="1"/>
    <s v="Ordenança municipal sobre prevenció d'incendis forestals per al seu terme municipal, especialment sobre ús de foc en zones d'esbarjo i crema de marges."/>
    <s v="Ordinance on forest fire prevention"/>
    <m/>
    <s v="Alcalde"/>
    <n v="2017"/>
    <n v="2019"/>
    <s v="Per iniciar"/>
    <m/>
    <m/>
    <m/>
    <s v="Incendis forestals"/>
    <s v="Major risc d'incendi"/>
    <m/>
    <m/>
    <m/>
    <m/>
    <m/>
    <n v="0"/>
    <n v="0"/>
    <n v="0"/>
    <x v="0"/>
    <s v="Urbanisme"/>
    <m/>
    <m/>
    <m/>
    <s v="Ajuntament (directa)"/>
    <s v="Protecció civili i emergències"/>
    <x v="0"/>
  </r>
  <r>
    <s v="Muntanyola"/>
    <n v="13"/>
    <x v="2"/>
    <x v="1"/>
    <s v="Millores de la xarxa de camins per a la prevenció d'incendis forestals: Programa quadriennal de manteniment i infraestructures i l’equipament (2016-2020) "/>
    <s v="Improvements in the road network for the prevention of forest fires"/>
    <m/>
    <s v="Alcalde"/>
    <n v="2016"/>
    <n v="2020"/>
    <s v="En curs"/>
    <m/>
    <m/>
    <s v="Diputació de Barcelona"/>
    <s v="Incendis forestals"/>
    <s v="Major risc d'incendi"/>
    <m/>
    <m/>
    <m/>
    <m/>
    <m/>
    <n v="95408"/>
    <n v="0"/>
    <n v="95408"/>
    <x v="1"/>
    <s v="Altres"/>
    <m/>
    <m/>
    <s v="Pla Prevenció d'Incendis (PPI)"/>
    <s v="Altres (Administració pública)"/>
    <s v="Protecció civili i emergències"/>
    <x v="0"/>
  </r>
  <r>
    <s v="Muntanyola"/>
    <n v="14"/>
    <x v="2"/>
    <x v="1"/>
    <s v="Garantir anualment l'estat dels camins rurals principals"/>
    <s v="Ensuring annual state of the main roads"/>
    <m/>
    <s v="Alcalde"/>
    <n v="2017"/>
    <n v="2030"/>
    <s v="Per iniciar"/>
    <m/>
    <m/>
    <s v="Consell Comarcal d'Osona"/>
    <s v="Incendis forestals"/>
    <s v="Major risc d'incendi"/>
    <s v="Major intensitat de les tempestes"/>
    <m/>
    <m/>
    <m/>
    <m/>
    <n v="0"/>
    <n v="0"/>
    <n v="0"/>
    <x v="0"/>
    <s v="Altres"/>
    <m/>
    <m/>
    <s v="Pla de Camins del Consell Comarcal d'Osona"/>
    <s v="Altres (Administració pública)"/>
    <s v="Protecció civili i emergències"/>
    <x v="0"/>
  </r>
  <r>
    <s v="Muntanyola"/>
    <n v="15"/>
    <x v="2"/>
    <x v="2"/>
    <s v="Projecte de gestió ramadera integrada en la gestió forestal i en la prevenció d'incendis (&quot;Boscos de Pastura&quot;) "/>
    <s v="Project management of livestock integrated forest management and fire prevention"/>
    <m/>
    <s v="Alcalde"/>
    <n v="2017"/>
    <n v="2030"/>
    <s v="Per iniciar"/>
    <m/>
    <m/>
    <m/>
    <s v="Incendis forestals"/>
    <s v="Major risc d'incendi"/>
    <m/>
    <m/>
    <m/>
    <m/>
    <m/>
    <n v="0"/>
    <n v="83000"/>
    <n v="1079000"/>
    <x v="1"/>
    <m/>
    <m/>
    <m/>
    <m/>
    <s v="Altres (Administració pública)"/>
    <s v="Agricultura i sector forestal"/>
    <x v="0"/>
  </r>
  <r>
    <s v="Muntanyola"/>
    <n v="16"/>
    <x v="0"/>
    <x v="2"/>
    <s v="Limitar la propagació de processionària"/>
    <s v="Limit the spread of Tahumetopoea pityocampa"/>
    <m/>
    <s v="Alcalde"/>
    <n v="2017"/>
    <n v="2030"/>
    <s v="En curs"/>
    <m/>
    <m/>
    <m/>
    <s v="Incendis forestals"/>
    <s v="Vulnerabilitat de les espècies forestals a malalties i plagues"/>
    <m/>
    <m/>
    <m/>
    <m/>
    <m/>
    <n v="0"/>
    <n v="12000"/>
    <n v="156000"/>
    <x v="1"/>
    <s v="Urbanisme"/>
    <m/>
    <m/>
    <s v="Plans de neteja de franges i normativa local"/>
    <s v="Ajuntament (directa)"/>
    <s v="Agricultura i sector forestal"/>
    <x v="0"/>
  </r>
  <r>
    <s v="Oristà"/>
    <n v="1"/>
    <x v="0"/>
    <x v="1"/>
    <s v="Establir avisos directes a la població sensible a les onades de calor"/>
    <s v="Establish warnings to the population sensitive to heat"/>
    <m/>
    <s v="Alcalde"/>
    <n v="2018"/>
    <n v="2020"/>
    <s v="No iniciada"/>
    <m/>
    <s v="X"/>
    <s v="Generalitat de Catalunya"/>
    <s v="Calor extrema"/>
    <s v="Transversal (comunicació i informació general o de fenòmens meteorològics)"/>
    <m/>
    <m/>
    <m/>
    <m/>
    <m/>
    <n v="2000"/>
    <m/>
    <n v="2000"/>
    <x v="0"/>
    <m/>
    <m/>
    <m/>
    <m/>
    <s v="Ajuntament (directa)"/>
    <s v="Protecció civili i emergències"/>
    <x v="0"/>
  </r>
  <r>
    <s v="Oristà"/>
    <n v="2"/>
    <x v="0"/>
    <x v="9"/>
    <s v="Instal·lar proteccions solars a les dues principals places d'Oristà i de la Torre (més arbrat o tendals)"/>
    <s v="Installing solar protection to the main places"/>
    <m/>
    <s v="Alcalde"/>
    <n v="2019"/>
    <n v="2025"/>
    <s v="No iniciada"/>
    <m/>
    <m/>
    <m/>
    <s v="Calor extrema"/>
    <s v="Augment de l'efecte illa de calor "/>
    <m/>
    <m/>
    <m/>
    <m/>
    <m/>
    <n v="1420"/>
    <m/>
    <n v="1420"/>
    <x v="0"/>
    <m/>
    <m/>
    <m/>
    <m/>
    <s v="Ajuntament (directa)"/>
    <s v="Salut"/>
    <x v="0"/>
  </r>
  <r>
    <s v="Oristà"/>
    <n v="3"/>
    <x v="0"/>
    <x v="1"/>
    <s v="Redactar el DUPROCIM (document únic de Protecció Civil Municipal) per actualitzar els plans d'emergències"/>
    <s v="Write only emergency plan"/>
    <m/>
    <s v="Alcalde - Consell Comarcal d'Osona"/>
    <n v="2017"/>
    <n v="2019"/>
    <s v="No iniciada"/>
    <m/>
    <s v="X"/>
    <s v="Consell Comarcal d'Osona"/>
    <s v="Incendis forestals"/>
    <s v="Major risc d'incendi"/>
    <m/>
    <m/>
    <s v="La nova redacció pot donar una visió global de l’adaptació als riscos del canvi climàtic."/>
    <m/>
    <m/>
    <n v="3200"/>
    <m/>
    <n v="3200"/>
    <x v="0"/>
    <m/>
    <m/>
    <m/>
    <s v="DUPROCIM"/>
    <s v="Ajuntament (directa)"/>
    <s v="Protecció civili i emergències"/>
    <x v="0"/>
  </r>
  <r>
    <s v="Oristà"/>
    <n v="4"/>
    <x v="0"/>
    <x v="2"/>
    <s v="Impulsar Instruments d'Ordenació Forestal (IOF ) i actuacions a les finques forestals (prioritat zones PEG's)"/>
    <s v="Promote instruments Forest (IOF) and actions in forest (priority areas PEG's)"/>
    <m/>
    <s v="Alcalde - Associació de propietaris forestals del Lluçanès"/>
    <n v="2017"/>
    <n v="2030"/>
    <s v="No iniciada"/>
    <m/>
    <s v="X"/>
    <s v="Associació de propietaris forestals del Lluçanès"/>
    <s v="Incendis forestals"/>
    <s v="Major risc d'incendi"/>
    <s v="Vulnerabilitat de les espècies forestals a malalties i plagues"/>
    <m/>
    <s v="Els propietaris forestals podran tenir accés a una gestió forestal conjunta del territori i al suport dels tècnics de les Associacions de Propietaris."/>
    <m/>
    <m/>
    <n v="627774.9"/>
    <m/>
    <n v="627774.9"/>
    <x v="1"/>
    <m/>
    <m/>
    <m/>
    <m/>
    <s v="Ajuntament (directa)"/>
    <s v="Agricultura i sector forestal"/>
    <x v="0"/>
  </r>
  <r>
    <s v="Oristà"/>
    <n v="5"/>
    <x v="0"/>
    <x v="1"/>
    <s v="Preparar i reforçar els hidrants del municipi per casos d'incendis"/>
    <s v="Prepare and strengthen the municipality hydrants for fire cases"/>
    <m/>
    <s v="Alcalde - Mancomunitat d'aigües del Merlès"/>
    <n v="2018"/>
    <n v="2025"/>
    <s v="No iniciada"/>
    <m/>
    <s v="X"/>
    <s v="Manconunitat d'aigües del Merlès"/>
    <s v="Incendis forestals"/>
    <s v="Major risc d'incendi"/>
    <m/>
    <m/>
    <m/>
    <m/>
    <m/>
    <n v="10000"/>
    <m/>
    <n v="10000"/>
    <x v="0"/>
    <s v="Aigua"/>
    <m/>
    <m/>
    <s v="PLA DIRECTOR DEL SERVEI DE SUBMINISTRAMENT D’AIGUA "/>
    <s v="Ajuntament (directa)"/>
    <s v="Protecció civili i emergències"/>
    <x v="0"/>
  </r>
  <r>
    <s v="Oristà"/>
    <n v="6"/>
    <x v="1"/>
    <x v="3"/>
    <s v="Recerca de finques per implantar actuacions de Custòdia del Territori "/>
    <s v="Research farms to implement actions Land Stewardship"/>
    <m/>
    <s v="Alcalde"/>
    <n v="2018"/>
    <n v="2030"/>
    <s v="No iniciada"/>
    <m/>
    <m/>
    <m/>
    <s v="Incendis forestals"/>
    <s v="Major risc d'incendi"/>
    <s v="Vulnerabilitat de les espècies forestals a malalties i plagues"/>
    <m/>
    <m/>
    <m/>
    <m/>
    <n v="5000"/>
    <m/>
    <n v="5000"/>
    <x v="0"/>
    <m/>
    <m/>
    <m/>
    <m/>
    <s v="Ajuntament (indirecte)"/>
    <s v="Medi ambient i biodiversitat"/>
    <x v="0"/>
  </r>
  <r>
    <s v="Oristà"/>
    <n v="7"/>
    <x v="0"/>
    <x v="5"/>
    <s v="Elaborar un catàleg de fonts i punts d'aigua i d'un pla de manteniment (i seguiment de la qualitat d'aigua). "/>
    <s v="Develop a catalog of sources and water points and a maintenance plan"/>
    <m/>
    <s v="Alcalde"/>
    <n v="2015"/>
    <n v="2016"/>
    <s v="En curs"/>
    <m/>
    <m/>
    <m/>
    <s v="Sequeres"/>
    <s v="Augment de les sequeres (durada, freqüència i intensitat)"/>
    <m/>
    <m/>
    <m/>
    <m/>
    <m/>
    <n v="2000"/>
    <m/>
    <n v="2000"/>
    <x v="0"/>
    <s v="Altres"/>
    <m/>
    <m/>
    <s v="Pla de manteniment de fonts"/>
    <s v="Ajuntament (directa)"/>
    <s v="Aigua"/>
    <x v="0"/>
  </r>
  <r>
    <s v="Oristà"/>
    <n v="8"/>
    <x v="0"/>
    <x v="5"/>
    <s v="Actuacions del Pla Director de subministrament d'aigua"/>
    <s v="Actions of the Master Plan for water supply"/>
    <m/>
    <s v="Alcalde - Mancomunitat d'aigües del Merlès"/>
    <n v="2008"/>
    <n v="2030"/>
    <s v="En curs"/>
    <m/>
    <s v="X"/>
    <s v="Manconunitat d'aigües del Merlès"/>
    <s v="Sequeres"/>
    <s v="Augment de les sequeres (durada, freqüència i intensitat)"/>
    <m/>
    <m/>
    <m/>
    <m/>
    <m/>
    <n v="2171899"/>
    <m/>
    <n v="2171899"/>
    <x v="1"/>
    <s v="Aigua"/>
    <m/>
    <m/>
    <s v="PLA DIRECTOR DEL SERVEI DE SUBMINISTRAMENT D’AIGUA "/>
    <s v="Ajuntament (directa)"/>
    <s v="Aigua"/>
    <x v="0"/>
  </r>
  <r>
    <s v="Oristà"/>
    <n v="9"/>
    <x v="0"/>
    <x v="5"/>
    <s v="Ordenança sobre l'estalvi d'aigua i separativa d'aigües "/>
    <s v="Ordinance on water saving and water separating"/>
    <m/>
    <s v="Alcalde"/>
    <n v="2018"/>
    <n v="2020"/>
    <s v="No iniciada"/>
    <m/>
    <m/>
    <m/>
    <s v="Sequeres"/>
    <s v="Augment de les sequeres (durada, freqüència i intensitat)"/>
    <m/>
    <m/>
    <m/>
    <m/>
    <m/>
    <n v="1000"/>
    <m/>
    <n v="1000"/>
    <x v="0"/>
    <m/>
    <m/>
    <m/>
    <m/>
    <s v="Ajuntament (directa)"/>
    <s v="Aigua"/>
    <x v="0"/>
  </r>
  <r>
    <s v="Oristà"/>
    <n v="10"/>
    <x v="0"/>
    <x v="5"/>
    <s v="Verificació del bon funcionament de la xarxa de clavegueram i valoració de l'aprofitament de les aigües residuals de les futures EDAR."/>
    <s v="Verify proper operation of the sewer and evaluation of the use of the wastewater treatment plant of the future"/>
    <m/>
    <s v="Alcalde"/>
    <n v="2018"/>
    <n v="2025"/>
    <s v="No iniciada"/>
    <m/>
    <m/>
    <m/>
    <s v="Inundacions"/>
    <s v="Augment del risc d'inundacions"/>
    <m/>
    <m/>
    <m/>
    <m/>
    <m/>
    <n v="5000"/>
    <m/>
    <n v="5000"/>
    <x v="0"/>
    <m/>
    <m/>
    <m/>
    <m/>
    <s v="Ajuntament (directa)"/>
    <s v="Aigua"/>
    <x v="0"/>
  </r>
  <r>
    <s v="Oristà"/>
    <n v="11"/>
    <x v="1"/>
    <x v="2"/>
    <s v="Miniauditories energètiques i de recursos (aigua) de les explotacions ramaderes i sector serveis."/>
    <s v="Audits in energy and other resources (water) for farming and services sector"/>
    <m/>
    <s v="Alcalde"/>
    <n v="2018"/>
    <n v="2025"/>
    <s v="No iniciada"/>
    <m/>
    <m/>
    <m/>
    <s v="Sequeres"/>
    <s v="Efectes negatius de la calor sobre el bestiar"/>
    <s v="Canvis en els patrons de demanda energètica"/>
    <m/>
    <s v="Els sectors agrícola i terciari tindrà un autoconeixement que el farà més resilient als impactes del canvi climàtic. "/>
    <m/>
    <m/>
    <n v="52500"/>
    <m/>
    <n v="52500"/>
    <x v="1"/>
    <m/>
    <m/>
    <m/>
    <m/>
    <s v="Ajuntament (indirecte)"/>
    <s v="Agricultura i sector forestal"/>
    <x v="0"/>
  </r>
  <r>
    <s v="Oristà"/>
    <n v="12"/>
    <x v="1"/>
    <x v="2"/>
    <s v="Vetllar perquè els agriculturos utilitzin espècies resistents a la sequera."/>
    <s v="Ensure that agriculturos using drought-resistant species."/>
    <m/>
    <s v="Alcalde"/>
    <n v="2017"/>
    <n v="2030"/>
    <s v="No iniciada"/>
    <m/>
    <m/>
    <m/>
    <s v="Sequeres"/>
    <s v="Augment de les sequeres (durada, freqüència i intensitat)"/>
    <s v="Canvis en les zones cultivables"/>
    <m/>
    <m/>
    <m/>
    <m/>
    <n v="1000"/>
    <m/>
    <n v="1000"/>
    <x v="0"/>
    <m/>
    <m/>
    <m/>
    <m/>
    <s v="Ajuntament (indirecte)"/>
    <s v="Agricultura i sector forestal"/>
    <x v="0"/>
  </r>
  <r>
    <s v="Oristà"/>
    <n v="13"/>
    <x v="0"/>
    <x v="7"/>
    <s v="Adaptar els equipaments municipals més significatius per poder connectar un generador en cas de necessitat"/>
    <s v="Adapt most significant municipal facilities to connect a generator in case of need"/>
    <m/>
    <s v="Alcalde"/>
    <n v="2018"/>
    <n v="2020"/>
    <s v="No iniciada"/>
    <m/>
    <s v="X"/>
    <s v="Manteniment ajuntament"/>
    <s v="Fred extrem"/>
    <s v="Efectes en infraestructures"/>
    <s v="Canvis en els patrons de demanda energètica"/>
    <m/>
    <m/>
    <m/>
    <m/>
    <n v="1500"/>
    <m/>
    <n v="1500"/>
    <x v="0"/>
    <m/>
    <m/>
    <m/>
    <m/>
    <s v="Ajuntament (directa)"/>
    <s v="Edificis"/>
    <x v="0"/>
  </r>
  <r>
    <s v="Oristà"/>
    <n v="14"/>
    <x v="2"/>
    <x v="5"/>
    <s v="Programa regulació de consums d'aigua als usuaris"/>
    <s v="Program regulation of water consumption users"/>
    <m/>
    <m/>
    <n v="2019"/>
    <n v="2021"/>
    <s v="No iniciada"/>
    <m/>
    <m/>
    <m/>
    <s v="Sequeres"/>
    <s v="Augment de les sequeres (durada, freqüència i intensitat)"/>
    <m/>
    <m/>
    <m/>
    <m/>
    <m/>
    <n v="2692"/>
    <m/>
    <n v="2692"/>
    <x v="0"/>
    <m/>
    <m/>
    <m/>
    <m/>
    <s v="Altres (Administració pública)"/>
    <s v="Aigua"/>
    <x v="0"/>
  </r>
  <r>
    <s v="Oristà"/>
    <n v="15"/>
    <x v="2"/>
    <x v="5"/>
    <s v="Estudi d'un canvi de tarifes que incentivi l'estalvi d'aigua"/>
    <s v="Exchange rate that encourages water conservation"/>
    <m/>
    <m/>
    <n v="2019"/>
    <n v="2021"/>
    <s v="No iniciada"/>
    <m/>
    <s v="X"/>
    <s v="Manconunitat d'aigües del Merlès"/>
    <s v="Sequeres"/>
    <s v="Augment de les sequeres (durada, freqüència i intensitat)"/>
    <m/>
    <m/>
    <m/>
    <m/>
    <m/>
    <n v="2000"/>
    <m/>
    <n v="2000"/>
    <x v="0"/>
    <m/>
    <m/>
    <m/>
    <m/>
    <s v="Altres (Administració pública)"/>
    <s v="Aigua"/>
    <x v="0"/>
  </r>
  <r>
    <s v="Oristà"/>
    <n v="16"/>
    <x v="2"/>
    <x v="5"/>
    <s v="Millores a la xarxa d'aigües potables per garantir el subministrament d'aigües potables en cas de manca de subministrament elèctric"/>
    <s v="Improvements to the network to ensure drinking water supply in case of power failure"/>
    <m/>
    <m/>
    <n v="2020"/>
    <n v="2030"/>
    <s v="No iniciada"/>
    <m/>
    <m/>
    <m/>
    <s v="Sequeres"/>
    <s v="Augment de les sequeres (durada, freqüència i intensitat)"/>
    <m/>
    <m/>
    <s v="Augment de l’autosuficiència energètica del servei."/>
    <m/>
    <m/>
    <n v="60000"/>
    <m/>
    <n v="60000"/>
    <x v="1"/>
    <m/>
    <m/>
    <m/>
    <m/>
    <s v="Altres (Administració pública)"/>
    <s v="Aigua"/>
    <x v="0"/>
  </r>
  <r>
    <s v="Oristà"/>
    <n v="17"/>
    <x v="2"/>
    <x v="1"/>
    <s v="Millores de la xarxa de camins per a la prevenció d'incendis forestals: Programa quadriennal de manteniment i infrastructures i l’equipament (2016-2020) "/>
    <s v="Improvements in the road network for the prevention of forest fires"/>
    <m/>
    <m/>
    <n v="2014"/>
    <n v="2018"/>
    <s v="En curs"/>
    <m/>
    <m/>
    <m/>
    <s v="Incendis forestals"/>
    <s v="Major risc d'incendi"/>
    <m/>
    <m/>
    <m/>
    <m/>
    <m/>
    <n v="122395"/>
    <m/>
    <n v="122395"/>
    <x v="1"/>
    <m/>
    <m/>
    <m/>
    <m/>
    <s v="Altres (Administració pública)"/>
    <s v="Protecció civili i emergències"/>
    <x v="0"/>
  </r>
  <r>
    <s v="Oristà"/>
    <n v="18"/>
    <x v="2"/>
    <x v="1"/>
    <s v="Millores del Pla de Camins"/>
    <s v="Roads Improvement Plan"/>
    <m/>
    <m/>
    <n v="2015"/>
    <n v="2019"/>
    <s v="En curs"/>
    <m/>
    <m/>
    <m/>
    <s v="Incendis forestals"/>
    <s v="Major risc d'incendi"/>
    <m/>
    <m/>
    <m/>
    <m/>
    <m/>
    <n v="13405.199999999999"/>
    <m/>
    <n v="13405.199999999999"/>
    <x v="0"/>
    <m/>
    <m/>
    <m/>
    <m/>
    <s v="Altres (Administració pública)"/>
    <s v="Protecció civili i emergències"/>
    <x v="0"/>
  </r>
  <r>
    <s v="Perafita"/>
    <n v="1"/>
    <x v="0"/>
    <x v="7"/>
    <s v="Mesures d'adaptació en equipaments municipals (amb sistema de fred si és necessari)"/>
    <s v="Adaptation measures in municipal facilities"/>
    <s v="Mesures detectades durant la realització de Visites d'Avaluació energètica (VAE) en els equipaments municipals (principalment instal·lació de cortines/proteccions solars i instal·lació d'aparells de reducció del consum d'aigua i revisions periòdiques de fuites d'aigua). Considerar també situacions d'episodis d'onades de calor, on caldria plantejar diversos temes com preparar edifics per acollir a diverses persones a sales amb refrigeració i mesures similars. Cost d'algunes actuacions inclòs a les accions de mitigació. El cost considerat és per posar una bomba de fred/calor inverter en un equipament."/>
    <s v="Coordinador PAESC"/>
    <n v="2019"/>
    <n v="2025"/>
    <s v="No iniciada"/>
    <m/>
    <m/>
    <m/>
    <s v="Calor extrema"/>
    <s v="Augment de la mortalitat/morbilitat associada a la calor"/>
    <m/>
    <m/>
    <m/>
    <s v="Equipaments adaptats a canvis climatologia extrema."/>
    <s v="Equipment adapted to extreme climatic changes"/>
    <n v="2000"/>
    <n v="0"/>
    <n v="2000"/>
    <x v="3"/>
    <s v="Equipaments"/>
    <m/>
    <m/>
    <m/>
    <s v="Ajuntament (directa)"/>
    <s v="Edificis"/>
    <x v="0"/>
  </r>
  <r>
    <s v="Perafita"/>
    <n v="2"/>
    <x v="0"/>
    <x v="5"/>
    <s v="Actuacions del Pla Director d'Abastament d'Aigua"/>
    <s v="Actions of the Water Supply Director Plan"/>
    <s v="El Pla Director d’Abastament d’aigua de Perafita (2008) proposava diverses actuacions sobre la xarxa amb un cost total de 711.071€ de Pressupost d’Execució Material (PEM). Algunes actuacions ja estan realitzades (telecontrol, comptadors i sectorització) i d’altres estan realitzades parcialment (renovació xarxes). TAULA MEMÒRIA PAESC PG 21"/>
    <s v="Coordinador PAESC i empresa abastament aigües."/>
    <n v="2008"/>
    <n v="2030"/>
    <s v="En curs"/>
    <m/>
    <s v="X"/>
    <s v="ACA. Consell Comarcal d'Osona, Empresa concessionària aigües."/>
    <s v="Sequeres"/>
    <s v="Augment de les sequeres (durada, freqüència i intensitat)"/>
    <m/>
    <m/>
    <m/>
    <s v="Resiliència a sequeres."/>
    <s v="Resilience to droughts."/>
    <n v="593393.82653220987"/>
    <n v="0"/>
    <n v="593393.82653220987"/>
    <x v="4"/>
    <s v="Aigua"/>
    <m/>
    <m/>
    <m/>
    <s v="Ajuntament (directa)"/>
    <s v="Aigua"/>
    <x v="0"/>
  </r>
  <r>
    <s v="Perafita"/>
    <n v="3"/>
    <x v="0"/>
    <x v="5"/>
    <s v="Millores de la xarxa d'aigua i sistema de desnitrificació"/>
    <s v="Improvements in the water network and denitrification system"/>
    <s v="De la xarxa d’abastament d’aigua hi ha prevista una actuació de millora sobre un nou tub i un sistema de desnitrificació d’un recurs propi."/>
    <s v="Coordinador PAESC i empresa abastament aigües."/>
    <n v="2019"/>
    <n v="2025"/>
    <s v="No iniciada"/>
    <m/>
    <m/>
    <s v="ACA. Consell Comarcal d'Osona, Empresa concessionària aigües."/>
    <s v="Sequeres"/>
    <s v="Augment de les sequeres (durada, freqüència i intensitat)"/>
    <m/>
    <m/>
    <m/>
    <s v="Resiliència a sequeres."/>
    <s v="Resilience to droughts."/>
    <n v="300000"/>
    <n v="0"/>
    <n v="300000"/>
    <x v="4"/>
    <s v="Aigua"/>
    <m/>
    <m/>
    <m/>
    <s v="Ajuntament (directa)"/>
    <s v="Aigua"/>
    <x v="0"/>
  </r>
  <r>
    <s v="Perafita"/>
    <n v="4"/>
    <x v="0"/>
    <x v="5"/>
    <s v="Comprovació de l'estanqueïtat de la xarxa d'abastament d'aigua potable del municipi"/>
    <s v="Checking the watertightness of the drinking water network of the municipality"/>
    <s v="La xarxa té un 21% de pèrdues a la xarxa d'abastament d'aigües potables. "/>
    <s v="Coordinador PAESC i empresa abastament aigües."/>
    <n v="2019"/>
    <n v="2021"/>
    <s v="No iniciada"/>
    <m/>
    <s v="X"/>
    <s v="Empresa concessionària aigües."/>
    <s v="Sequeres"/>
    <s v="Augment de les sequeres (durada, freqüència i intensitat)"/>
    <m/>
    <m/>
    <m/>
    <s v="Reducció pèrdues aigua potable."/>
    <s v="Reduction losses of drinking water"/>
    <n v="5000"/>
    <n v="0"/>
    <n v="5000"/>
    <x v="3"/>
    <s v="Aigua"/>
    <m/>
    <m/>
    <m/>
    <s v="Ajuntament (directa)"/>
    <s v="Aigua"/>
    <x v="0"/>
  </r>
  <r>
    <s v="Perafita"/>
    <n v="5"/>
    <x v="0"/>
    <x v="5"/>
    <s v="Informes detallats del consum d'aigua per sectors."/>
    <s v="Detailed reports of water consumption by sectors"/>
    <s v="L'acció consistirà en que l’empresa que tingui la concessió del servei d’aigua en baixa avaluï anul·lament el consum de les granges i els usuaris domèstics i presenti un informe anual (amb la intenció de poder avisar als clients en cas de sobreconsums). La informació hauria de ser gràfica de forma que es pugui visualitzar fàcilment. També es procurarà que a les factures hi surti un comparatiu entre veïns i usos, un sistema d’alertes per sobreconsums i es proposarà que es pugi accedir a un sistema de telemesura del consum de l’aigua."/>
    <s v="Coordinador PAESC i empresa abastament aigües."/>
    <n v="2019"/>
    <n v="2025"/>
    <s v="No iniciada"/>
    <m/>
    <m/>
    <s v="Empresa concessionària aigües."/>
    <s v="Sequeres"/>
    <s v="Augment de les sequeres (durada, freqüència i intensitat)"/>
    <m/>
    <m/>
    <m/>
    <s v="Resiliència a sequeres."/>
    <s v="Resilience to droughts."/>
    <n v="0"/>
    <n v="0"/>
    <n v="0"/>
    <x v="6"/>
    <m/>
    <m/>
    <m/>
    <m/>
    <s v="Ajuntament (directa)"/>
    <s v="Aigua"/>
    <x v="0"/>
  </r>
  <r>
    <s v="Perafita"/>
    <n v="6"/>
    <x v="0"/>
    <x v="5"/>
    <s v="Canvi de tarifes d'aigua potable per incentivar l'estalvi i la gestió forestal de la conca."/>
    <s v="Change in potable water rates to encourage savings and forest management "/>
    <s v="Revisar les tarifes d'aigua per a tots els sectors de forma que s'incentivi l'estalvi d'aigua. Vincular una part de la factura a la gestió forestal de la conca, atorgant ajuts a les finques més importants respescte al recurs aigua. "/>
    <s v="Coordinador PAESC"/>
    <n v="2022"/>
    <n v="2025"/>
    <s v="No iniciada"/>
    <m/>
    <m/>
    <m/>
    <s v="Sequeres"/>
    <s v="Augment de les sequeres (durada, freqüència i intensitat)"/>
    <m/>
    <m/>
    <m/>
    <s v="Sensibilització i augment resiliència a sequeres."/>
    <s v="Sensitization and increase resilience to droughts"/>
    <n v="2000"/>
    <n v="0"/>
    <n v="2000"/>
    <x v="3"/>
    <m/>
    <m/>
    <m/>
    <m/>
    <s v="Ajuntament (directa)"/>
    <s v="Aigua"/>
    <x v="0"/>
  </r>
  <r>
    <s v="Perafita"/>
    <n v="7"/>
    <x v="0"/>
    <x v="5"/>
    <s v="Redacció d'un Pla director de clavegueram"/>
    <s v="Drafting of a Master Plan for sewerage"/>
    <s v="No hi ha zones probables d’inundabilitat ni riscos per crescudes ordinàries del torrent que passa pel nucli ni per altres zones del municipi. La falta d’informació detallada del sistema de clavegueram augmenta la vulnerabilitat, davant episodis de pluja intensos. Per tant es proposa la redacció d'un document d'inventariat i planficiació del sistema de clavegueram, amb proposta d'actuacions a curt, mig i llarg termini. MAPA SISTEMA CLAVEGUERAM."/>
    <s v="Coordinador PAESC"/>
    <n v="2020"/>
    <n v="2030"/>
    <s v="No iniciada"/>
    <m/>
    <m/>
    <s v="Diputació de Barcelona"/>
    <s v="Precipitació extrema"/>
    <s v="Augment del risc d'inundacions"/>
    <m/>
    <m/>
    <m/>
    <s v="Clavegueram adapatat a precipitacions extremes."/>
    <s v="Sewer adapted to extreme precipitation"/>
    <n v="7000"/>
    <n v="0"/>
    <n v="7000"/>
    <x v="3"/>
    <s v="Urbanisme"/>
    <m/>
    <m/>
    <m/>
    <s v="Ajuntament (directa)"/>
    <s v="Aigua"/>
    <x v="0"/>
  </r>
  <r>
    <s v="Perafita"/>
    <n v="8"/>
    <x v="0"/>
    <x v="5"/>
    <s v="Mapa de la conca hídrica d'influència en els recursos propis d'abastament d'aigües potables"/>
    <s v="Map of the water basin of influence on the potable water supply resources"/>
    <s v="S'elaborarà una cartografia de suport per poder prioritzar les forests que formen part de la conca d'abastament d'aigües del municipi. L'objectiu és poder atorgar ajuts a les finques que ho sol·licitin a partir dels ingressos del rebut de l'aigua. La cartografia, en format paper i digital, ha de delimitar les propietats i ha de contenir informació de la propietat per tal de poder contactar-hi."/>
    <s v="Coordinador PAESC i suport ACA o OCCC."/>
    <n v="2020"/>
    <n v="2022"/>
    <s v="No iniciada"/>
    <m/>
    <m/>
    <s v="Generalitat de Catalunya, CREAF, CPF i altres."/>
    <s v="Sequeres"/>
    <s v="Augment de les sequeres (durada, freqüència i intensitat)"/>
    <m/>
    <m/>
    <m/>
    <s v="Protecció recursos propis d'abastament d'aigua potable."/>
    <s v="Protection of potable water supply resources."/>
    <n v="5000"/>
    <n v="0"/>
    <n v="5000"/>
    <x v="3"/>
    <m/>
    <m/>
    <m/>
    <m/>
    <s v="Ajuntament (directa)"/>
    <s v="Aigua"/>
    <x v="0"/>
  </r>
  <r>
    <s v="Perafita"/>
    <n v="9"/>
    <x v="2"/>
    <x v="2"/>
    <s v="Conveni Ajuntament-Diputació de Barcelona per la realització de treballs forestals dins del marc de l’Associació de propietaris forestals."/>
    <s v="City Council-Diputación de Barcelona Agreement for the realization of forestry work within the framework of the Association of forest owners"/>
    <s v="L'any 2010 es va signar un conveni Ajuntament - Diputació de Barcelona per tal de realitzar tasques de millora forestal dins del marc de l'Associació de propietaris forestals del Lluçanès. Es va convalidar l'aprovació del Programa anual per a l'any 2015 del Pla Marc de l'Associació de Propietaris Forestals del Lluçanès, aprovat per Diputació de Barcelona en ple de data 30 de setembre de 2010, amb efectes 1 de gener de 2015"/>
    <s v="Diputació de Barcelona - Coordinador PAESC"/>
    <n v="2010"/>
    <n v="2020"/>
    <s v="En curs"/>
    <m/>
    <m/>
    <s v="Diputació de Barcelona"/>
    <s v="Incendis forestals"/>
    <s v="Major risc d'incendi"/>
    <m/>
    <m/>
    <m/>
    <s v="Boscos resilients."/>
    <s v="Resilient forests."/>
    <n v="0"/>
    <n v="0"/>
    <n v="0"/>
    <x v="6"/>
    <m/>
    <m/>
    <m/>
    <m/>
    <s v="Altres (Administració pública)"/>
    <s v="Agricultura i sector forestal"/>
    <x v="0"/>
  </r>
  <r>
    <s v="Perafita"/>
    <n v="10"/>
    <x v="1"/>
    <x v="2"/>
    <s v="Impulsar Instruments d'Ordenació Forestal (IOF)"/>
    <s v="Promote Forest Management Instruments"/>
    <s v="Mitjançant els diferents Instruments d'Ordenació Forestal (IOF) les finques forestals estarien planificades en el temps. El municipi de Perafita té 1.085 ha forestals, de les quals el 95% disposen de IOF. Hi ha però unes 54 ha sense cap tipus d'IOF (5% de la superfície forestal del municipi). Mitjançanta aquesta actuació l'ajuntament impulsarà dintre de les seves possibilitats l'execució dels treballs de programats i contactarà amb propietaris forestals sense IOF per tal de promoure la seva redacció.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54 ha sense planificació) i un cost mitjà de 800€/ha per realitzar treballs en 100ha/any."/>
    <s v="Coordinador PAESC - Generalitat de Catalunya."/>
    <n v="2019"/>
    <n v="2030"/>
    <s v="No iniciada"/>
    <m/>
    <m/>
    <s v="Generalitat de Catalunya."/>
    <s v="Incendis forestals"/>
    <s v="Major risc d'incendi"/>
    <m/>
    <m/>
    <m/>
    <s v="Boscos resilients."/>
    <s v="Resilient forests."/>
    <n v="1620"/>
    <n v="80000"/>
    <n v="881620"/>
    <x v="4"/>
    <m/>
    <m/>
    <m/>
    <m/>
    <s v="Ajuntament (indirecte)"/>
    <s v="Agricultura i sector forestal"/>
    <x v="0"/>
  </r>
  <r>
    <s v="Perafita"/>
    <n v="11"/>
    <x v="1"/>
    <x v="1"/>
    <s v="Millores del Pla de Camins"/>
    <s v="Improvements to the Roadmap"/>
    <s v="Millores a les xarxes (posar taula pla camins del municipi). Xarxa de 8,99 km dins del municipi."/>
    <s v="Diputació de Barcelona - Coordinador PAESC"/>
    <n v="2015"/>
    <n v="2025"/>
    <s v="En curs"/>
    <m/>
    <m/>
    <s v="Diputació de Barcelona"/>
    <s v="Incendis forestals"/>
    <s v="Major risc d'incendi"/>
    <m/>
    <m/>
    <m/>
    <s v="Xarxa de camins preparada per a l'extinció d'incendis."/>
    <s v="Path network prepared for fire suppression."/>
    <n v="10788"/>
    <n v="0"/>
    <n v="10788"/>
    <x v="3"/>
    <m/>
    <m/>
    <m/>
    <m/>
    <s v="Ajuntament (indirecte)"/>
    <s v="Protecció civili i emergències"/>
    <x v="0"/>
  </r>
  <r>
    <s v="Rellinars"/>
    <n v="1"/>
    <x v="1"/>
    <x v="2"/>
    <s v="Neteja/gestió dels residus forestals per a la reducció de la càrrega combustible"/>
    <s v="Forest waste cleaning and management"/>
    <m/>
    <m/>
    <n v="2015"/>
    <n v="2020"/>
    <m/>
    <m/>
    <m/>
    <m/>
    <s v="Major risc d'incendi"/>
    <m/>
    <m/>
    <m/>
    <m/>
    <m/>
    <m/>
    <m/>
    <m/>
    <n v="0"/>
    <x v="2"/>
    <m/>
    <m/>
    <m/>
    <m/>
    <s v="Ajuntament (indirecte)"/>
    <s v="Agricultura i sector forestal"/>
    <x v="0"/>
  </r>
  <r>
    <s v="Rellinars"/>
    <n v="2"/>
    <x v="0"/>
    <x v="2"/>
    <s v="Revisió de la neteja forestal que fan les companyies elèctriques de la zona de les torres elèctriques del terme municipal"/>
    <s v="Review of the forest cleaning under electric towers "/>
    <m/>
    <m/>
    <n v="2015"/>
    <n v="2030"/>
    <m/>
    <m/>
    <m/>
    <m/>
    <s v="Major risc d'incendi"/>
    <m/>
    <m/>
    <m/>
    <m/>
    <m/>
    <m/>
    <n v="0"/>
    <n v="0"/>
    <n v="0"/>
    <x v="2"/>
    <m/>
    <m/>
    <m/>
    <m/>
    <s v="Ajuntament (directa)"/>
    <s v="Agricultura i sector forestal"/>
    <x v="0"/>
  </r>
  <r>
    <s v="Rellinars"/>
    <n v="3"/>
    <x v="0"/>
    <x v="2"/>
    <s v="Revisió de les actuacions de manteniment i senyalització de camins i accessos que fa el mantenidor"/>
    <s v="Review of the forest access and path cleaning "/>
    <m/>
    <m/>
    <n v="2015"/>
    <n v="2030"/>
    <m/>
    <m/>
    <m/>
    <m/>
    <s v="Major risc d'incendi"/>
    <m/>
    <m/>
    <m/>
    <m/>
    <m/>
    <m/>
    <n v="0"/>
    <n v="0"/>
    <n v="0"/>
    <x v="2"/>
    <m/>
    <m/>
    <m/>
    <m/>
    <s v="Ajuntament (directa)"/>
    <s v="Agricultura i sector forestal"/>
    <x v="0"/>
  </r>
  <r>
    <s v="Rellinars"/>
    <n v="4"/>
    <x v="0"/>
    <x v="2"/>
    <s v="Revisió del manteniment de les mesures contra incendis del Parc Natural"/>
    <s v="Review of the forest actions to reduce fire effects"/>
    <m/>
    <m/>
    <n v="2015"/>
    <n v="2030"/>
    <m/>
    <m/>
    <m/>
    <m/>
    <s v="Major risc d'incendi"/>
    <m/>
    <m/>
    <m/>
    <m/>
    <m/>
    <m/>
    <n v="0"/>
    <n v="0"/>
    <n v="0"/>
    <x v="0"/>
    <m/>
    <m/>
    <m/>
    <m/>
    <s v="Ajuntament (directa)"/>
    <s v="Agricultura i sector forestal"/>
    <x v="0"/>
  </r>
  <r>
    <s v="Rellinars"/>
    <n v="5"/>
    <x v="0"/>
    <x v="2"/>
    <s v="Execució i manteniment de les franges perimetrals de protecció de les urbanitzacions i nuclis urbans"/>
    <s v="Fire protection areas around neighborhoods"/>
    <m/>
    <m/>
    <n v="2015"/>
    <n v="2030"/>
    <m/>
    <m/>
    <m/>
    <m/>
    <s v="Major risc d'incendi"/>
    <m/>
    <m/>
    <m/>
    <m/>
    <m/>
    <m/>
    <m/>
    <m/>
    <n v="0"/>
    <x v="1"/>
    <m/>
    <m/>
    <m/>
    <m/>
    <s v="Ajuntament (directa)"/>
    <s v="Agricultura i sector forestal"/>
    <x v="0"/>
  </r>
  <r>
    <s v="Rellinars"/>
    <n v="6"/>
    <x v="0"/>
    <x v="12"/>
    <s v="Organització de sessions informatives per a la població per saber com actuar en cas d’incendi"/>
    <s v="Organize How to act in a fire sessions for the citizens"/>
    <m/>
    <m/>
    <n v="2015"/>
    <n v="2030"/>
    <m/>
    <m/>
    <m/>
    <m/>
    <s v="Major risc d'incendi"/>
    <m/>
    <m/>
    <m/>
    <m/>
    <m/>
    <m/>
    <n v="1000"/>
    <n v="0"/>
    <n v="1000"/>
    <x v="0"/>
    <m/>
    <m/>
    <m/>
    <m/>
    <s v="Ajuntament (directa)"/>
    <s v="Protecció civil i emergències"/>
    <x v="0"/>
  </r>
  <r>
    <s v="Rellinars"/>
    <n v="7"/>
    <x v="0"/>
    <x v="12"/>
    <s v="Tenir actualitzats tots els plans de protecció civil (en especial l’INFOCAT) i incorporar els riscos del canvi climàtic en els plans existents (inclòs el POUM)"/>
    <s v="Periodic plan actualization and incorporation of climate change risks."/>
    <m/>
    <m/>
    <n v="2015"/>
    <n v="2030"/>
    <m/>
    <m/>
    <m/>
    <m/>
    <s v="Major risc d'incendi"/>
    <m/>
    <m/>
    <m/>
    <m/>
    <m/>
    <m/>
    <m/>
    <n v="0"/>
    <n v="0"/>
    <x v="1"/>
    <m/>
    <m/>
    <m/>
    <m/>
    <s v="Ajuntament (directa)"/>
    <s v="Protecció civil i emergències"/>
    <x v="0"/>
  </r>
  <r>
    <s v="Rellinars"/>
    <n v="8"/>
    <x v="0"/>
    <x v="7"/>
    <s v="Instal·lació d'una caldera de biomassa al CEIP Rellinars"/>
    <s v="Installation of a biomass boiler at the school of Rellinars"/>
    <m/>
    <m/>
    <n v="2015"/>
    <n v="2025"/>
    <m/>
    <s v="X"/>
    <m/>
    <m/>
    <s v="Major risc d'incendi"/>
    <m/>
    <m/>
    <m/>
    <m/>
    <m/>
    <m/>
    <n v="0"/>
    <n v="3000"/>
    <n v="30000"/>
    <x v="2"/>
    <m/>
    <m/>
    <m/>
    <m/>
    <s v="Ajuntament (directa)"/>
    <s v="Edificis"/>
    <x v="0"/>
  </r>
  <r>
    <s v="Rellinars"/>
    <n v="9"/>
    <x v="0"/>
    <x v="7"/>
    <s v="Execució de mesures d’estalvi en equipaments municipals. Estufa de llenya a la sala polivalent del local social el Planet"/>
    <s v="Implementation of energy saving measures in municipal buildings. Wood heating for the social building "/>
    <m/>
    <m/>
    <n v="2015"/>
    <n v="2020"/>
    <m/>
    <s v="X"/>
    <m/>
    <m/>
    <s v="Major risc d'incendi"/>
    <m/>
    <m/>
    <m/>
    <m/>
    <m/>
    <m/>
    <n v="1035"/>
    <m/>
    <n v="1035"/>
    <x v="0"/>
    <m/>
    <m/>
    <m/>
    <m/>
    <s v="Ajuntament (directa)"/>
    <s v="Edificis"/>
    <x v="0"/>
  </r>
  <r>
    <s v="Rellinars"/>
    <n v="10"/>
    <x v="1"/>
    <x v="7"/>
    <s v="Campanyes per fomentar l'ús racional de l'energia. Promoció de calderes de biomassa a les llars"/>
    <s v="Campaigns to promote the rational use of energy among citizens. Promotion of biomass heating"/>
    <m/>
    <m/>
    <n v="2015"/>
    <n v="2018"/>
    <m/>
    <s v="X"/>
    <m/>
    <m/>
    <s v="Major risc d'incendi"/>
    <m/>
    <m/>
    <m/>
    <m/>
    <m/>
    <m/>
    <n v="1000"/>
    <n v="0"/>
    <n v="1000"/>
    <x v="0"/>
    <m/>
    <m/>
    <m/>
    <m/>
    <s v="Ajuntament (indirecte)"/>
    <s v="Edificis"/>
    <x v="0"/>
  </r>
  <r>
    <s v="Rellinars"/>
    <n v="11"/>
    <x v="0"/>
    <x v="7"/>
    <s v="Xarxa de calor amb biomassa per a dos equipaments públics"/>
    <s v="Biomass district heating for the Town Hall and the kindergarten and Library"/>
    <m/>
    <m/>
    <n v="2015"/>
    <n v="2020"/>
    <m/>
    <s v="X"/>
    <m/>
    <m/>
    <s v="Major risc d'incendi"/>
    <m/>
    <m/>
    <m/>
    <m/>
    <m/>
    <m/>
    <n v="0"/>
    <n v="2300"/>
    <n v="11500"/>
    <x v="0"/>
    <m/>
    <m/>
    <m/>
    <m/>
    <s v="Ajuntament (directa)"/>
    <s v="Edificis"/>
    <x v="0"/>
  </r>
  <r>
    <s v="Rellinars"/>
    <n v="12"/>
    <x v="1"/>
    <x v="4"/>
    <s v="Compra conjunta público-privada de pèl·lets"/>
    <s v="Public-private joint purchase of pellet"/>
    <m/>
    <m/>
    <n v="2015"/>
    <n v="2020"/>
    <m/>
    <s v="X"/>
    <m/>
    <m/>
    <s v="Major risc d'incendi"/>
    <m/>
    <m/>
    <m/>
    <m/>
    <m/>
    <m/>
    <n v="0"/>
    <n v="0"/>
    <n v="0"/>
    <x v="0"/>
    <m/>
    <m/>
    <m/>
    <m/>
    <s v="Ajuntament (indirecte)"/>
    <s v="Energia"/>
    <x v="0"/>
  </r>
  <r>
    <s v="Rellinars"/>
    <n v="14"/>
    <x v="1"/>
    <x v="5"/>
    <s v="Campanya per incentivar l'estalvi d'aigua"/>
    <s v="Water saving campaign"/>
    <m/>
    <m/>
    <n v="2015"/>
    <n v="2016"/>
    <m/>
    <s v="X"/>
    <m/>
    <m/>
    <s v="Augment de les sequeres (durada, freqüència i intensitat)"/>
    <m/>
    <m/>
    <m/>
    <m/>
    <m/>
    <m/>
    <n v="1500"/>
    <n v="0"/>
    <n v="1500"/>
    <x v="0"/>
    <m/>
    <m/>
    <m/>
    <m/>
    <s v="Ajuntament (indirecte)"/>
    <s v="Aigua"/>
    <x v="0"/>
  </r>
  <r>
    <s v="Rellinars"/>
    <n v="15"/>
    <x v="1"/>
    <x v="5"/>
    <s v="Promoció de la instal·lació de dipòsits de recollida d’aigua pluvial a les noves construccions"/>
    <s v="Campaigns to promote the installation of rain tanks in new houses"/>
    <m/>
    <m/>
    <n v="2015"/>
    <n v="2018"/>
    <m/>
    <m/>
    <m/>
    <m/>
    <s v="Augment de les sequeres (durada, freqüència i intensitat)"/>
    <m/>
    <m/>
    <m/>
    <m/>
    <m/>
    <m/>
    <n v="1000"/>
    <n v="0"/>
    <n v="1000"/>
    <x v="0"/>
    <m/>
    <m/>
    <m/>
    <m/>
    <s v="Ajuntament (indirecte)"/>
    <s v="Aigua"/>
    <x v="0"/>
  </r>
  <r>
    <s v="Rellinars"/>
    <n v="18"/>
    <x v="0"/>
    <x v="0"/>
    <s v="Incorporar els riscos del canvi climàtic en els plans existents (inclòs el POUM)"/>
    <s v="Periodic plan actualization and incorporation of climate change risks."/>
    <m/>
    <m/>
    <n v="2015"/>
    <n v="2030"/>
    <m/>
    <m/>
    <m/>
    <m/>
    <s v="Augment del risc de riuades"/>
    <m/>
    <m/>
    <m/>
    <m/>
    <m/>
    <m/>
    <m/>
    <n v="0"/>
    <n v="0"/>
    <x v="0"/>
    <m/>
    <m/>
    <m/>
    <m/>
    <s v="Ajuntament (directa)"/>
    <s v="Planificació urbanística"/>
    <x v="0"/>
  </r>
  <r>
    <s v="Rupit i Pruit"/>
    <n v="1"/>
    <x v="0"/>
    <x v="1"/>
    <s v="Realitzar estudis geològics detallats per determinar mesures de protecció dels habitatges i el pàrquing."/>
    <s v="Geological studies to determine protection measures"/>
    <m/>
    <s v="Ajuntament "/>
    <n v="2018"/>
    <n v="2025"/>
    <s v="No iniciada"/>
    <m/>
    <m/>
    <m/>
    <s v="Esllavissades"/>
    <s v="Major intensitat de les tempestes"/>
    <m/>
    <m/>
    <m/>
    <m/>
    <m/>
    <n v="4000"/>
    <m/>
    <n v="4000"/>
    <x v="0"/>
    <s v="Urbanisme"/>
    <m/>
    <m/>
    <s v="POUM"/>
    <s v="Ajuntament (directa)"/>
    <s v="Protecció civili i emergències"/>
    <x v="0"/>
  </r>
  <r>
    <s v="Rupit i Pruit"/>
    <n v="2"/>
    <x v="0"/>
    <x v="1"/>
    <s v="Limitar l'accés a les balmes després de pluges importants o freds intensos."/>
    <s v="Limit access to the bays after heavy rains or heavy rains"/>
    <m/>
    <s v="Ajuntament "/>
    <n v="2018"/>
    <n v="2020"/>
    <s v="No iniciada"/>
    <m/>
    <m/>
    <m/>
    <s v="Esllavissades"/>
    <s v="Major intensitat de les tempestes"/>
    <m/>
    <m/>
    <m/>
    <m/>
    <m/>
    <n v="12000"/>
    <m/>
    <n v="12000"/>
    <x v="0"/>
    <s v="Urbanisme"/>
    <m/>
    <m/>
    <s v="POUM"/>
    <s v="Ajuntament (directa)"/>
    <s v="Protecció civili i emergències"/>
    <x v="0"/>
  </r>
  <r>
    <s v="Rupit i Pruit"/>
    <n v="3"/>
    <x v="0"/>
    <x v="1"/>
    <s v="Millores de la xarxa d'hidrants"/>
    <s v="Improvements in the hydrant network"/>
    <m/>
    <s v="Ajuntament "/>
    <n v="2018"/>
    <n v="2020"/>
    <s v="No iniciada"/>
    <m/>
    <s v="X"/>
    <m/>
    <s v="Incendis forestals"/>
    <s v="Major risc d'incendi"/>
    <m/>
    <m/>
    <s v="Millora la xarxa l'abastament d'aigües de la població i la xarxa d'hidrants."/>
    <s v="Xarxa d'hidrants plenament operativa i millora de les conduccions d'aigua."/>
    <s v="Hydrant network fully operational and improvement of water pipes."/>
    <n v="93783"/>
    <m/>
    <n v="93783"/>
    <x v="1"/>
    <s v="Aigua"/>
    <m/>
    <m/>
    <s v="Pla Director d'Abastament d'Aigües "/>
    <s v="Ajuntament (directa)"/>
    <s v="Protecció civili i emergències"/>
    <x v="0"/>
  </r>
  <r>
    <s v="Rupit i Pruit"/>
    <n v="4"/>
    <x v="0"/>
    <x v="1"/>
    <s v="Estabilir avisos directes a la població sensible a les onades de calor"/>
    <s v="Establish direct warnings to the population sensitive to heat waves"/>
    <m/>
    <s v="Ajuntament "/>
    <n v="2018"/>
    <n v="2020"/>
    <s v="No iniciada"/>
    <m/>
    <m/>
    <m/>
    <s v="Calor extrema"/>
    <s v="Augment de la mortalitat/morbilitat associada a la calor"/>
    <m/>
    <m/>
    <m/>
    <m/>
    <m/>
    <n v="2000"/>
    <m/>
    <n v="2000"/>
    <x v="0"/>
    <m/>
    <m/>
    <m/>
    <m/>
    <s v="Ajuntament (directa)"/>
    <s v="Protecció civili i emergències"/>
    <x v="0"/>
  </r>
  <r>
    <s v="Rupit i Pruit"/>
    <n v="5"/>
    <x v="1"/>
    <x v="1"/>
    <s v="Millores del Pla de Camins"/>
    <s v="Improvements to the Roadmap"/>
    <m/>
    <s v="Consell Comarcal d'Osona"/>
    <n v="2015"/>
    <n v="2019"/>
    <s v="En curs"/>
    <m/>
    <m/>
    <m/>
    <s v="Incendis forestals"/>
    <s v="Major risc d'incendi"/>
    <m/>
    <m/>
    <m/>
    <m/>
    <m/>
    <n v="30564"/>
    <m/>
    <n v="30564"/>
    <x v="2"/>
    <s v="Medi natural"/>
    <m/>
    <m/>
    <s v="Pla de Camins del Consell Comarcal d'Osona"/>
    <s v="Ajuntament (indirecte)"/>
    <s v="Protecció civili i emergències"/>
    <x v="0"/>
  </r>
  <r>
    <s v="Rupit i Pruit"/>
    <n v="6"/>
    <x v="0"/>
    <x v="0"/>
    <s v="Pla de manteniment del Pont de les Eres "/>
    <s v="Maintenance plan of the Pont de les Eres"/>
    <m/>
    <s v="Ajuntament i ACA"/>
    <n v="2018"/>
    <n v="2020"/>
    <s v="No iniciada"/>
    <m/>
    <m/>
    <m/>
    <s v="Inundacions"/>
    <s v="Augment del risc d'inundacions"/>
    <m/>
    <m/>
    <m/>
    <m/>
    <m/>
    <m/>
    <m/>
    <n v="0"/>
    <x v="1"/>
    <m/>
    <m/>
    <m/>
    <m/>
    <s v="Ajuntament (directa)"/>
    <s v="Planificació urbanística"/>
    <x v="0"/>
  </r>
  <r>
    <s v="Rupit i Pruit"/>
    <n v="7"/>
    <x v="0"/>
    <x v="5"/>
    <s v="Construcció d'un nou pont (pont dels tres ulls)"/>
    <s v="Construction of a new bridge"/>
    <m/>
    <s v="Ajuntament i Diputació de Barcelona"/>
    <n v="2018"/>
    <n v="2020"/>
    <s v="En curs"/>
    <m/>
    <m/>
    <m/>
    <s v="Inundacions"/>
    <s v="Augment del risc de riuades"/>
    <m/>
    <m/>
    <m/>
    <m/>
    <m/>
    <n v="250000"/>
    <m/>
    <n v="250000"/>
    <x v="1"/>
    <m/>
    <m/>
    <m/>
    <m/>
    <s v="Ajuntament (directa)"/>
    <s v="Aigua"/>
    <x v="0"/>
  </r>
  <r>
    <s v="Rupit i Pruit"/>
    <n v="8"/>
    <x v="0"/>
    <x v="5"/>
    <s v="Xarxa d'abastament alternatiu pel nucli de Pruit"/>
    <s v="Alternative supply network for the Pruit core"/>
    <m/>
    <s v="Ajuntament"/>
    <n v="2018"/>
    <n v="2030"/>
    <s v="No iniciada"/>
    <m/>
    <m/>
    <m/>
    <s v="Sequeres"/>
    <s v="Augment de les sequeres (durada, freqüència i intensitat)"/>
    <m/>
    <m/>
    <m/>
    <m/>
    <m/>
    <n v="492271.35"/>
    <m/>
    <n v="492271.35"/>
    <x v="1"/>
    <s v="Aigua"/>
    <m/>
    <m/>
    <s v="Pla Director d'Abastament d'Aigües "/>
    <s v="Ajuntament (directa)"/>
    <s v="Aigua"/>
    <x v="0"/>
  </r>
  <r>
    <s v="Rupit i Pruit"/>
    <n v="9"/>
    <x v="1"/>
    <x v="5"/>
    <s v="Comprovació de l'estanqueïtat de la xarxa d'abastament d'aigua potable del municipi"/>
    <s v="Checking the tightness of the drinking water supply network of the municipality"/>
    <m/>
    <s v="Ajuntament"/>
    <n v="2017"/>
    <n v="2018"/>
    <s v="En curs"/>
    <m/>
    <s v="X"/>
    <s v="Diputació de Barcelona"/>
    <s v="Sequeres"/>
    <s v="Augment de les sequeres (durada, freqüència i intensitat)"/>
    <m/>
    <m/>
    <m/>
    <m/>
    <m/>
    <n v="5000"/>
    <m/>
    <n v="5000"/>
    <x v="0"/>
    <s v="Aigua"/>
    <m/>
    <m/>
    <s v="Pla Director d'Abastament d'Aigües "/>
    <s v="Ajuntament (indirecte)"/>
    <s v="Aigua"/>
    <x v="0"/>
  </r>
  <r>
    <s v="Rupit i Pruit"/>
    <n v="10"/>
    <x v="0"/>
    <x v="5"/>
    <s v="Sistema d'alarmes per fuites a la xarxa de distribuició d'aigua potable"/>
    <s v="System of leakage alarms in the distribution network of potable water"/>
    <m/>
    <s v="Ajuntament"/>
    <n v="2019"/>
    <n v="2022"/>
    <s v="No iniciada"/>
    <m/>
    <m/>
    <m/>
    <s v="Sequeres"/>
    <s v="Augment de les sequeres (durada, freqüència i intensitat)"/>
    <m/>
    <m/>
    <m/>
    <m/>
    <m/>
    <n v="3000"/>
    <m/>
    <n v="3000"/>
    <x v="0"/>
    <s v="Aigua"/>
    <m/>
    <m/>
    <s v="Pla Director d'Abastament d'Aigües "/>
    <s v="Ajuntament (directa)"/>
    <s v="Aigua"/>
    <x v="0"/>
  </r>
  <r>
    <s v="Rupit i Pruit"/>
    <n v="11"/>
    <x v="0"/>
    <x v="5"/>
    <s v="Actuacions del Pla director de clavegueram"/>
    <s v="Actions of the Master Plan for sewerage"/>
    <m/>
    <s v="Ajuntament"/>
    <n v="2018"/>
    <n v="2030"/>
    <s v="No iniciada"/>
    <m/>
    <m/>
    <m/>
    <s v="Precipitació extrema"/>
    <s v="Major intensitat de les tempestes"/>
    <m/>
    <m/>
    <m/>
    <m/>
    <m/>
    <n v="236842"/>
    <m/>
    <n v="236842"/>
    <x v="1"/>
    <s v="Aigua"/>
    <m/>
    <m/>
    <s v="Pla Director de clavegueram"/>
    <s v="Ajuntament (directa)"/>
    <s v="Aigua"/>
    <x v="0"/>
  </r>
  <r>
    <s v="Rupit i Pruit"/>
    <n v="12"/>
    <x v="0"/>
    <x v="5"/>
    <s v="Redacció del projecte de tractament d'aigües residuals amb aprofitament d'aigües."/>
    <s v="Drafting of the project for the treatment of wastewater with water use"/>
    <m/>
    <s v="Ajuntament i Generalitat de Catalunya"/>
    <n v="2019"/>
    <n v="2020"/>
    <s v="No iniciada"/>
    <m/>
    <m/>
    <m/>
    <s v="Sequeres"/>
    <s v="Augment de les sequeres (durada, freqüència i intensitat)"/>
    <m/>
    <m/>
    <m/>
    <m/>
    <m/>
    <n v="24000"/>
    <m/>
    <n v="24000"/>
    <x v="2"/>
    <m/>
    <m/>
    <m/>
    <m/>
    <s v="Ajuntament (directa)"/>
    <s v="Aigua"/>
    <x v="0"/>
  </r>
  <r>
    <s v="Rupit i Pruit"/>
    <n v="13"/>
    <x v="0"/>
    <x v="5"/>
    <s v="Elaborar un catàleg de fonts i punts d'aigua i d'un pla de manteniment (i seguiment de la qualitat d'aigua). "/>
    <s v="Prepare a catalog of sources and water points and a maintenance plan"/>
    <m/>
    <s v="Ajuntament"/>
    <n v="2019"/>
    <n v="2025"/>
    <s v="No iniciada"/>
    <m/>
    <m/>
    <m/>
    <s v="Sequeres"/>
    <s v="Augment de les sequeres (durada, freqüència i intensitat)"/>
    <m/>
    <m/>
    <m/>
    <m/>
    <m/>
    <n v="2000"/>
    <m/>
    <n v="2000"/>
    <x v="0"/>
    <m/>
    <m/>
    <m/>
    <m/>
    <s v="Ajuntament (directa)"/>
    <s v="Aigua"/>
    <x v="0"/>
  </r>
  <r>
    <s v="Rupit i Pruit"/>
    <n v="14"/>
    <x v="0"/>
    <x v="5"/>
    <s v="Programa regulació de consums d'aigua als usuaris"/>
    <s v="Program regulating water consumption for users"/>
    <m/>
    <s v="Ajuntament"/>
    <n v="2019"/>
    <n v="2021"/>
    <s v="No iniciada"/>
    <m/>
    <m/>
    <m/>
    <s v="Sequeres"/>
    <s v="Augment de les sequeres (durada, freqüència i intensitat)"/>
    <m/>
    <m/>
    <m/>
    <m/>
    <m/>
    <n v="2692"/>
    <m/>
    <n v="2692"/>
    <x v="0"/>
    <m/>
    <m/>
    <m/>
    <m/>
    <s v="Ajuntament (directa)"/>
    <s v="Aigua"/>
    <x v="0"/>
  </r>
  <r>
    <s v="Rupit i Pruit"/>
    <n v="15"/>
    <x v="1"/>
    <x v="5"/>
    <s v="Mapa de la conca d'abastament d'aigües potables"/>
    <s v="Map of the basin of drinking water supply"/>
    <m/>
    <s v="Ajuntament"/>
    <n v="2018"/>
    <n v="2019"/>
    <s v="No iniciada"/>
    <m/>
    <s v="X"/>
    <m/>
    <s v="Sequeres"/>
    <s v="Augment de les sequeres (durada, freqüència i intensitat)"/>
    <m/>
    <m/>
    <s v="Coneixement dels gestors del medi que afecten a la conca (propietaris forestals)"/>
    <s v="Identificació de propietaris forestals per poder impulsar la gestió forestal a les seves finques."/>
    <s v="Identification of forest owners in order to promote forest management in their estates."/>
    <n v="5000"/>
    <m/>
    <n v="5000"/>
    <x v="0"/>
    <m/>
    <m/>
    <m/>
    <m/>
    <s v="Ajuntament (indirecte)"/>
    <s v="Aigua"/>
    <x v="0"/>
  </r>
  <r>
    <s v="Rupit i Pruit"/>
    <n v="16"/>
    <x v="0"/>
    <x v="5"/>
    <s v="Canvi de tarifes d'aigua potable per incentivar l'estalvi i la gestió forestal de la conca."/>
    <s v="Change in potable water rates to encourage savings and forest management in the basin."/>
    <m/>
    <s v="Ajuntament"/>
    <n v="2019"/>
    <n v="2020"/>
    <s v="No iniciada"/>
    <m/>
    <s v="X"/>
    <m/>
    <s v="Sequeres"/>
    <s v="Augment de les sequeres (durada, freqüència i intensitat)"/>
    <m/>
    <m/>
    <s v="Intarnalització del cost del manteniment de la infraestructura &quot;conca&quot; i &quot;bosc&quot;."/>
    <s v="Tarifes accessibles per totes les persones amb la internalització del cost de manteniment de la &quot;conca hidràulica&quot; i les seves forests."/>
    <s v="Rates accessible to all people with the internalisation of the cost of maintenance of the &quot;hydraulic basin&quot; and its forests."/>
    <n v="2000"/>
    <m/>
    <n v="2000"/>
    <x v="0"/>
    <m/>
    <m/>
    <m/>
    <m/>
    <s v="Ajuntament (directa)"/>
    <s v="Aigua"/>
    <x v="0"/>
  </r>
  <r>
    <s v="Rupit i Pruit"/>
    <n v="17"/>
    <x v="0"/>
    <x v="5"/>
    <s v="Millores a la xarxa d'aigües potables i garantia de subministrament d'aigües potables en cas de manca de subministrament elèctric (càlculs i costos inclosos a la part de mitigació)"/>
    <s v="Improvements to the drinking water network and guarantee of the supply of drinking water in case of lack of electrical supply"/>
    <m/>
    <s v="Ajuntament"/>
    <n v="2020"/>
    <n v="2030"/>
    <s v="No iniciada"/>
    <s v="X"/>
    <s v="X"/>
    <m/>
    <s v="Sequeres"/>
    <s v="Augment de les sequeres (durada, freqüència i intensitat)"/>
    <m/>
    <m/>
    <s v="Augment de la resiliència a les sequeres."/>
    <s v="Xarxa d'abastament renovada, inventariada i amb sistemes de gestió i alarmes."/>
    <s v="Renewal supply chain, inventory and with management systems and alarms."/>
    <n v="1430232.65"/>
    <m/>
    <n v="1430232.65"/>
    <x v="1"/>
    <s v="Aigua"/>
    <m/>
    <m/>
    <s v="Pla Director d'Abastament d'Aigües "/>
    <s v="Ajuntament (directa)"/>
    <s v="Aigua"/>
    <x v="0"/>
  </r>
  <r>
    <s v="Rupit i Pruit"/>
    <n v="18"/>
    <x v="0"/>
    <x v="9"/>
    <s v="Instal·lar proteccions solars a la zona de l'entrada del municipi i/o fer itineraris amb ombra."/>
    <s v="Install solar protections or shadow itineraries"/>
    <m/>
    <s v="Ajuntament"/>
    <n v="2019"/>
    <n v="2025"/>
    <s v="No iniciada"/>
    <m/>
    <m/>
    <m/>
    <s v="Calor extrema"/>
    <m/>
    <m/>
    <m/>
    <m/>
    <m/>
    <m/>
    <n v="2800"/>
    <m/>
    <n v="2800"/>
    <x v="0"/>
    <m/>
    <m/>
    <m/>
    <m/>
    <s v="Ajuntament (directa)"/>
    <s v="Salut"/>
    <x v="0"/>
  </r>
  <r>
    <s v="Rupit i Pruit"/>
    <n v="19"/>
    <x v="1"/>
    <x v="2"/>
    <s v="Impulsar Instruments d'Ordenació Forestal (IOF)"/>
    <s v="Promote Forest Management Instruments"/>
    <m/>
    <s v="Ajuntament"/>
    <n v="2018"/>
    <n v="2030"/>
    <s v="No iniciada"/>
    <m/>
    <m/>
    <s v="Diputació de Barcelona i Associacions de propietaris forestals"/>
    <s v="Incendis forestals"/>
    <s v="Major risc d'incendi"/>
    <m/>
    <m/>
    <m/>
    <m/>
    <m/>
    <n v="37770"/>
    <n v="80000"/>
    <n v="997770"/>
    <x v="1"/>
    <m/>
    <m/>
    <m/>
    <m/>
    <s v="Ajuntament (indirecte)"/>
    <s v="Agricultura i sector forestal"/>
    <x v="0"/>
  </r>
  <r>
    <s v="Rupit i Pruit"/>
    <n v="20"/>
    <x v="0"/>
    <x v="2"/>
    <s v="Recerca de finques per implantar actuacions de Custòdia del Territori "/>
    <s v="Search of farms to implement actions of Custody of the Territory"/>
    <m/>
    <s v="Ajuntament"/>
    <n v="2020"/>
    <n v="2030"/>
    <s v="No iniciada"/>
    <m/>
    <m/>
    <s v="Xarxa de Custòdia del Territori (XCT)"/>
    <s v="Incendis forestals"/>
    <s v="Major risc d'incendi"/>
    <m/>
    <m/>
    <m/>
    <m/>
    <m/>
    <n v="5000"/>
    <m/>
    <n v="5000"/>
    <x v="0"/>
    <m/>
    <m/>
    <m/>
    <m/>
    <s v="Ajuntament (directa)"/>
    <s v="Agricultura i sector forestal"/>
    <x v="0"/>
  </r>
  <r>
    <s v="Rupit i Pruit"/>
    <n v="21"/>
    <x v="0"/>
    <x v="3"/>
    <s v="Taxa turística per mesures d'adaptació i mitigació al canvi climàtic"/>
    <s v="Tourist tax for measures to adapt and mitigate climate change"/>
    <m/>
    <s v="Ajuntament"/>
    <n v="2018"/>
    <n v="2025"/>
    <s v="No iniciada"/>
    <m/>
    <s v="X"/>
    <s v="Comerciants "/>
    <s v="Incendis forestals"/>
    <s v="Pèrdua atractiu turístic "/>
    <m/>
    <m/>
    <m/>
    <m/>
    <m/>
    <n v="0"/>
    <m/>
    <n v="0"/>
    <x v="0"/>
    <m/>
    <m/>
    <m/>
    <m/>
    <s v="Ajuntament (directa)"/>
    <s v="Medi ambient i biodiversitat"/>
    <x v="0"/>
  </r>
  <r>
    <s v="Sant Andreu de la Barca"/>
    <n v="1"/>
    <x v="1"/>
    <x v="4"/>
    <s v="Impulsar accions per racionalitzar el consum d'aigua i energia als sectors industrial i serveis._x000a_"/>
    <s v="Encouraging actions that rationalize the use of  water and energy in the industries and service sectors."/>
    <m/>
    <s v="Medi Ambient"/>
    <n v="2025"/>
    <n v="2030"/>
    <s v="No iniciada"/>
    <s v="X"/>
    <m/>
    <s v="Ajunta,emt_x000a_Diputació de Barcelona (recursos tècnics)"/>
    <s v="Calor extrema"/>
    <s v="Augment de les sequeres (durada, freqüència i intensitat)"/>
    <s v="Canvis en els patrons de demanda energètica"/>
    <m/>
    <s v="Estalvi energètic, mitigació, reducció despeses corrents"/>
    <m/>
    <m/>
    <m/>
    <m/>
    <n v="0"/>
    <x v="0"/>
    <s v="Energia"/>
    <m/>
    <m/>
    <s v="Pla de mitigació"/>
    <s v="Ajuntament (indirecte)"/>
    <s v="Energia"/>
    <x v="4"/>
  </r>
  <r>
    <s v="Sant Andreu de la Barca"/>
    <n v="2"/>
    <x v="2"/>
    <x v="3"/>
    <s v="Vetllar perquè el Pla Director Muntanyes del Baix integri criteris d'adpatació al canvi climàtic."/>
    <s v="Ensure that the Montanyes del Baix Master Plan includes criteria to adapt to climate change."/>
    <m/>
    <s v="Medi Ambient"/>
    <n v="2018"/>
    <n v="2019"/>
    <s v="No iniciada"/>
    <m/>
    <m/>
    <s v="Consell comarcal del Baix Llobregat"/>
    <s v="Incendis forestals"/>
    <s v="Vulnerabilitat de les espècies forestals a malalties i plagues"/>
    <s v="Major risc d'incendi"/>
    <s v="Augment de les sequeres (durada, freqüència i intensitat)"/>
    <s v="Millora la qualitat de l'entorn, millora la qualitat de vida, millora l'economia local, millora el turisme"/>
    <m/>
    <m/>
    <m/>
    <m/>
    <n v="0"/>
    <x v="0"/>
    <s v="Medi natural"/>
    <m/>
    <m/>
    <s v="Protecció espai Muntanyes del Baix Llobregat"/>
    <s v="Altres (Administració pública)"/>
    <s v="Medi ambient i biodiversitat"/>
    <x v="4"/>
  </r>
  <r>
    <s v="Sant Andreu de la Barca"/>
    <n v="3"/>
    <x v="0"/>
    <x v="9"/>
    <s v="Adaptació (al canvi climàtic) i coordinació amb el Pla de Salut del municipi"/>
    <s v="Adaptation (to climate change) of the Council of Health of the municipality"/>
    <m/>
    <s v="Medi Ambient"/>
    <n v="2019"/>
    <n v="2020"/>
    <s v="No iniciada"/>
    <m/>
    <s v="X"/>
    <s v="Àrea de Salut"/>
    <s v="Calor extrema"/>
    <s v="Augment de la mortalitat/morbilitat associada a la calor"/>
    <s v="Transversal (comunicació i informació general o de fenòmens meteorològics)"/>
    <m/>
    <s v="Conscienciació envers el canvi climàtic, millora la qualitat de vida"/>
    <s v="Menor afectació a la població de les onades de calor._x000a_Major consienciació sobre lar realitat i els efectes del canvi climàtic.."/>
    <s v="Lower impact on the population of heat waves._x000a_Increased awareness about reality and the effects of climate change"/>
    <n v="0"/>
    <n v="0"/>
    <n v="0"/>
    <x v="0"/>
    <s v="Altres"/>
    <m/>
    <m/>
    <s v="Pla municipal de Salut"/>
    <s v="Ajuntament (directa)"/>
    <s v="Salut"/>
    <x v="4"/>
  </r>
  <r>
    <s v="Sant Andreu de la Barca"/>
    <n v="4"/>
    <x v="1"/>
    <x v="2"/>
    <s v="Incrementar la relació amb els propietaris forestals per millorar la gestió dels boscos"/>
    <s v="Promotion of Forestry Management Systems"/>
    <s v="Fomentar les actuacions encaminades a la conservació del sòl i les masses arbrades enfront de fenòmens com la sequera, els incendis, les plagues, l’erosió del sòl...._x000a_Les finques estan agrupades en molt pocs propietaris._x000a_Incrementar el grau de coneixement per poder treballar en l'establiment de criteris i polítiques d'actuació conjuntes."/>
    <s v="Medi Ambient"/>
    <n v="2020"/>
    <n v="2021"/>
    <s v="No iniciada"/>
    <m/>
    <m/>
    <s v="Propietaris forestals"/>
    <s v="Incendis forestals"/>
    <s v="Major risc d'incendi"/>
    <s v="Vulnerabilitat dels cultius a malalties i plagues"/>
    <s v="Augment de desertització o aridesa"/>
    <m/>
    <m/>
    <s v="Increased awareness about reality and the effects of climate change "/>
    <m/>
    <m/>
    <n v="0"/>
    <x v="0"/>
    <s v="Medi natural"/>
    <m/>
    <m/>
    <s v="Protecció espai Muntanyes del Baix Llobregat"/>
    <s v="Ajuntament (indirecte)"/>
    <s v="Agricultura i sector forestal"/>
    <x v="4"/>
  </r>
  <r>
    <s v="Sant Andreu de la Barca"/>
    <n v="5"/>
    <x v="0"/>
    <x v="1"/>
    <s v="Elaborar el DUPROCIM, contemplant les previsions per efectes del canvi climàtic"/>
    <s v="Municipal Emergency Plan adapted to climate change impacts"/>
    <s v="Redacció del DUPROCIM_x000a_Inclou l'Acció 2,9 del PAA revisat i parcialment l'acció 2,10"/>
    <s v="Protecció civil"/>
    <n v="2016"/>
    <n v="2018"/>
    <s v="En curs"/>
    <m/>
    <m/>
    <m/>
    <s v="Altres (transversal)"/>
    <s v="Augment del risc d'inundacions"/>
    <s v="Major risc d'incendi"/>
    <m/>
    <s v="Seguretat de la població"/>
    <m/>
    <m/>
    <m/>
    <m/>
    <n v="0"/>
    <x v="0"/>
    <s v="Altres"/>
    <m/>
    <m/>
    <s v="DUPROCIM"/>
    <s v="Ajuntament (directa)"/>
    <s v="Protecció civili i emergències"/>
    <x v="4"/>
  </r>
  <r>
    <s v="Sant Andreu de la Barca"/>
    <n v="6"/>
    <x v="1"/>
    <x v="1"/>
    <s v="Fomentar en les indústries situades en la zona inundable la incorporació de criteris preventius"/>
    <s v="Encourage the inclusion of preventive measures amongst the industries located in a flood zone."/>
    <s v="Entre aquests criteris estaria, per exemple, la redacció de PAU propis de les activitats"/>
    <s v="Protecció civil"/>
    <n v="2021"/>
    <n v="2022"/>
    <s v="No iniciada"/>
    <m/>
    <m/>
    <m/>
    <s v="Inundacions"/>
    <s v="Augment del risc d'inundacions"/>
    <m/>
    <m/>
    <m/>
    <m/>
    <m/>
    <m/>
    <m/>
    <n v="0"/>
    <x v="0"/>
    <s v="Altres"/>
    <m/>
    <m/>
    <s v="DUPROCIM"/>
    <s v="Ajuntament (indirecte)"/>
    <s v="Protecció civili i emergències"/>
    <x v="4"/>
  </r>
  <r>
    <s v="Sant Andreu de la Barca"/>
    <n v="7"/>
    <x v="0"/>
    <x v="9"/>
    <s v="Protocol d'actuació per onades de calor"/>
    <s v="Protocol for people vulnerable to heat waves"/>
    <m/>
    <s v="Salut_x000a_Serveis socials"/>
    <n v="2012"/>
    <n v="2013"/>
    <s v="Completada"/>
    <m/>
    <m/>
    <m/>
    <s v="Calor extrema"/>
    <s v="Augment de la mortalitat/morbilitat associada a la calor"/>
    <m/>
    <m/>
    <m/>
    <m/>
    <m/>
    <m/>
    <m/>
    <n v="0"/>
    <x v="0"/>
    <s v="Qualitat de l'aire"/>
    <s v="Altres"/>
    <m/>
    <s v="Pla d'Acció per a la millora de la qualitat de l'aire._x000a_Pla municipal de Salut."/>
    <s v="Ajuntament (directa)"/>
    <s v="Salut"/>
    <x v="4"/>
  </r>
  <r>
    <s v="Sant Andreu de la Barca"/>
    <n v="8"/>
    <x v="0"/>
    <x v="2"/>
    <s v="Aprofitar els horts urbans per promocionar el consum de productes ecològics i de proximitat"/>
    <s v="Use urban gardens to promote organic and local consumption"/>
    <s v="Relació amb els horts urbans de la colònia del Palau"/>
    <s v="Salut, serveis socials, medi ambient"/>
    <n v="2005"/>
    <n v="2020"/>
    <s v="En curs"/>
    <m/>
    <m/>
    <s v="Ajuntament _x000a_Adjudicataris dels horts"/>
    <s v="Altres (transversal)"/>
    <s v="Transversal (comunicació i informació general o de fenòmens meteorològics)"/>
    <m/>
    <m/>
    <m/>
    <m/>
    <m/>
    <m/>
    <m/>
    <n v="0"/>
    <x v="0"/>
    <m/>
    <m/>
    <m/>
    <m/>
    <s v="Ajuntament (directa)"/>
    <s v="Agricultura i sector forestal"/>
    <x v="4"/>
  </r>
  <r>
    <s v="Sant Andreu de la Barca"/>
    <n v="9"/>
    <x v="0"/>
    <x v="5"/>
    <s v="Redacció d'una ordenança municipal d'estalvi i usos de l'aigua "/>
    <s v="Writing a city ordinance to reduce  water consumption"/>
    <s v="Incorporada en la revisió de PAA"/>
    <s v="Serveis urbans"/>
    <n v="2019"/>
    <n v="2020"/>
    <s v="No iniciada"/>
    <s v="X"/>
    <m/>
    <s v="Ajuntament "/>
    <s v="Sequeres"/>
    <s v="Augment de les sequeres (durada, freqüència i intensitat)"/>
    <m/>
    <m/>
    <s v="Reducció consum d'aigua, reducció despeses corrents"/>
    <m/>
    <m/>
    <m/>
    <m/>
    <n v="0"/>
    <x v="0"/>
    <s v="Energia"/>
    <m/>
    <m/>
    <s v="Pla de mitigació"/>
    <s v="Ajuntament (directa)"/>
    <s v="Aigua"/>
    <x v="4"/>
  </r>
  <r>
    <s v="Sant Andreu de la Barca"/>
    <n v="10"/>
    <x v="0"/>
    <x v="5"/>
    <s v="Estudi per la localització i quantificació de les pèrdues de la xarxa de subministrament d'aigua potable"/>
    <s v="Study for the localization and quantification of the loss from the water supply network."/>
    <s v="AMB B36"/>
    <s v="Serveis urbans"/>
    <n v="2018"/>
    <n v="2020"/>
    <s v="No iniciada"/>
    <s v="X"/>
    <m/>
    <s v="Ajuntament_x000a_FCC Aqualia"/>
    <s v="Sequeres"/>
    <s v="Augment de les sequeres (durada, freqüència i intensitat)"/>
    <m/>
    <m/>
    <s v="Reducció de la contaminació de les aigües subterrànies, millora de la qualitat de l'aigua"/>
    <m/>
    <m/>
    <m/>
    <m/>
    <n v="0"/>
    <x v="2"/>
    <s v="Energia"/>
    <m/>
    <m/>
    <s v="Pla de mitigació"/>
    <s v="Ajuntament (directa)"/>
    <s v="Aigua"/>
    <x v="4"/>
  </r>
  <r>
    <s v="Sant Andreu de la Barca"/>
    <n v="11"/>
    <x v="0"/>
    <x v="5"/>
    <s v="Actualització de la cartografia de la xarxa de clavegueram"/>
    <s v="Update the cartography of the sewage network."/>
    <s v="Desestimada en la revisió del pla d'acció però s'incorpora perquè estaè en curs."/>
    <s v="Serveis urbans"/>
    <n v="2016"/>
    <n v="2017"/>
    <s v="Completada"/>
    <m/>
    <m/>
    <s v="Ajuntament"/>
    <s v="Sequeres"/>
    <s v="Augment de les sequeres (durada, freqüència i intensitat)"/>
    <m/>
    <m/>
    <s v="Reducció de la contaminació de les aigües subterrànies, millora de la qualitat de l'aigua"/>
    <m/>
    <m/>
    <m/>
    <m/>
    <n v="0"/>
    <x v="0"/>
    <m/>
    <m/>
    <m/>
    <m/>
    <s v="Ajuntament (directa)"/>
    <s v="Aigua"/>
    <x v="4"/>
  </r>
  <r>
    <s v="Sant Andreu de la Barca"/>
    <n v="12"/>
    <x v="0"/>
    <x v="5"/>
    <s v="Aplicar tarifes de subministrament d'aigua amb criteris ambientals"/>
    <s v="Applying water supply rates with environmental criteria."/>
    <m/>
    <s v="Serveis urbans"/>
    <n v="2019"/>
    <n v="2020"/>
    <s v="No iniciada"/>
    <s v="X"/>
    <m/>
    <s v="Ajuntament_x000a_FCC Aqualia"/>
    <s v="Sequeres"/>
    <s v="Augment de les sequeres (durada, freqüència i intensitat)"/>
    <m/>
    <m/>
    <s v="Reducció de costos en infraestructures associat a menor consum"/>
    <m/>
    <m/>
    <m/>
    <m/>
    <n v="0"/>
    <x v="0"/>
    <s v="Energia"/>
    <m/>
    <m/>
    <s v="Pla de mitigació"/>
    <s v="Ajuntament (directa)"/>
    <s v="Aigua"/>
    <x v="4"/>
  </r>
  <r>
    <s v="Sant Andreu de la Barca"/>
    <n v="13"/>
    <x v="2"/>
    <x v="5"/>
    <s v="Incrementar la capacitat d'emmagatzematge de la xarxa de distribucaió d'aigua potable"/>
    <s v="Increase in the storage capacity of the potable water distribution network"/>
    <s v="Aquesta acció juntament amb la millora del rendiment de la xarxa de distribució inclosa a l'Agenda 21 tenen com a objectiu reforçar la garantia de disponibilitat del recurs."/>
    <s v="Serveis urbans"/>
    <n v="2018"/>
    <n v="2019"/>
    <s v="En curs"/>
    <m/>
    <s v="X"/>
    <s v="FCC Aqualia_x000a_ATLL_x000a_ACA"/>
    <s v="Sequeres"/>
    <s v="Augment de les sequeres (durada, freqüència i intensitat)"/>
    <m/>
    <m/>
    <s v="Garantia d'abastament, autosuficiència"/>
    <s v="Major garantia de subminstrament en cas de sequera."/>
    <s v="Greater guarantee of water supply in case of drought"/>
    <m/>
    <m/>
    <n v="0"/>
    <x v="1"/>
    <m/>
    <m/>
    <m/>
    <m/>
    <s v="Altres (Administració pública)"/>
    <s v="Aigua"/>
    <x v="4"/>
  </r>
  <r>
    <s v="Sant Andreu de la Barca"/>
    <n v="14"/>
    <x v="0"/>
    <x v="0"/>
    <s v="Elaborar un Pla Director del Verd Urbà adaptat a la major incidència de plagues"/>
    <s v="Devise and apply a Urban Green Master Plan"/>
    <s v="El pla ha de contemplar aspectes com:_x000a_•       protocols de manteniment de zones verdes per una ràpida detecció de plagues i espècies invasores_x000a_Ull amb la sensibilitat amb el tema de plantes i flors!!!"/>
    <s v="Serveis urbans"/>
    <n v="2018"/>
    <n v="2020"/>
    <s v="No iniciada"/>
    <m/>
    <m/>
    <m/>
    <s v="Calor extrema"/>
    <s v="Major vulnerabilitat del verd urbà"/>
    <s v="Augment de les al·lèrgies"/>
    <m/>
    <s v="Millora de la qualitat urbana"/>
    <m/>
    <m/>
    <m/>
    <n v="3000"/>
    <n v="6000"/>
    <x v="0"/>
    <s v="Verd urbà"/>
    <m/>
    <m/>
    <m/>
    <s v="Ajuntament (directa)"/>
    <s v="Planificació urbanística"/>
    <x v="4"/>
  </r>
  <r>
    <s v="Sant Andreu de la Barca"/>
    <n v="15"/>
    <x v="0"/>
    <x v="0"/>
    <s v="Incorporació de mesures preventives envers els efectes del canvi climàtic en el POUM"/>
    <s v="Adding preventive measures against climate change in the urban planning."/>
    <s v="En el seu redactat ha de quedar clar que queda poc sòl per edificar, pràcticament nul. _x000a_Avaluar l’adequació del POUM, en fase d’aprovació provisional, a l’anàlisi de la vulnerabilitat al canvi climàtic i incorporar, si escau, criteris específics com:_x000a_•       Evitar intensificar l’ocupació en zones inundables. _x000a_•       Tenir en compte criteris bioclimàtics en el disseny dels teixits urbans (orientacions, ombres...)._x000a_•       Preveure tipologies edificatòries que permetin la disponibilitat de cobertes per a la implantació d’energies renovables, cobertes enjardinades, etc._x000a_•       Consideració de les condicions futures sota el canvi climàtic en el disseny d’infraestructures i l’assumpció de la probabilitat d’ocurrència i la magnitud probable._x000a_Incorpora accions del PAES (4,1,1) i PAA (4,7)._x000a_Accions G1.1 i G1.2 de l'AMB"/>
    <s v="Urbanisme"/>
    <n v="2017"/>
    <n v="2019"/>
    <s v="En curs"/>
    <m/>
    <m/>
    <s v="Ajuntament_x000a_Equip redactor del POUM"/>
    <s v="Inundacions"/>
    <s v="Augment del risc d'inundacions"/>
    <s v="Canvis en els patrons de demanda energètica"/>
    <s v="Augment de la mortalitat/morbilitat associada a la calor"/>
    <s v="Millora de la qualitat urbana"/>
    <m/>
    <m/>
    <m/>
    <m/>
    <n v="0"/>
    <x v="0"/>
    <s v="Urbanisme"/>
    <m/>
    <m/>
    <s v="POUM"/>
    <s v="Ajuntament (directa)"/>
    <s v="Planificació urbanística"/>
    <x v="4"/>
  </r>
  <r>
    <s v="Sant Andreu de la Barca"/>
    <n v="16"/>
    <x v="0"/>
    <x v="0"/>
    <s v="Elaborar criteris específics per al disseny d'espais lliures públics i privats"/>
    <s v="Devise specific criteria for the design of green areas, both in private and public spaces"/>
    <s v="Els criteris han d’incloure aspectes com: _x000a_•       Utilització de materials menys sensibles a la calor en el mobiliari urbà, continuar amb el criteri actual d'utiltizar la fusta tractada._x000a_•       Ubicació de fonts i zones de refresc._x000a_•       Disponibilitat d’ombres._x000a_Acció D 3 1 de l'AMB"/>
    <s v="Urbanisme"/>
    <n v="2019"/>
    <n v="2020"/>
    <s v="No iniciada"/>
    <m/>
    <m/>
    <m/>
    <s v="Calor extrema"/>
    <s v="Augment de la mortalitat/morbilitat associada a la calor"/>
    <m/>
    <m/>
    <s v="Millora de la qualitat urbana"/>
    <m/>
    <m/>
    <m/>
    <m/>
    <n v="0"/>
    <x v="0"/>
    <s v="Verd urbà"/>
    <m/>
    <m/>
    <m/>
    <s v="Ajuntament (directa)"/>
    <s v="Planificació urbanística"/>
    <x v="4"/>
  </r>
  <r>
    <s v="Sant Andreu de la Barca"/>
    <n v="17"/>
    <x v="0"/>
    <x v="0"/>
    <s v="Elaborar una cartografia del parc d'edificis segons el grau d'eficiència energètica."/>
    <s v="Mapping buildings park according to the degree of energy efficiency"/>
    <s v="Elaboració de cartografia del parc d'edifics existens segons el seu grau d'eficiència energètica per tenir una diagosi dels teixits urbans des de l'òptica energètica i prioritzar els incentius a la rehabilitació._x000a_Acció G2 pla AMB"/>
    <s v="Urbanisme "/>
    <n v="2021"/>
    <n v="2022"/>
    <s v="No iniciada"/>
    <s v="X"/>
    <m/>
    <s v="Ajuntament_x000a_ICAEN"/>
    <s v="Calor extrema"/>
    <s v="Augment de la mortalitat/morbilitat associada a la calor"/>
    <s v="Canvis en els patrons de demanda energètica"/>
    <m/>
    <s v="Estalvi energètic, mitigació, reducció despeses corrents"/>
    <m/>
    <m/>
    <m/>
    <m/>
    <n v="0"/>
    <x v="2"/>
    <s v="Energia"/>
    <m/>
    <m/>
    <s v="Pla de mitigació"/>
    <s v="Ajuntament (directa)"/>
    <s v="Planificació urbanística"/>
    <x v="4"/>
  </r>
  <r>
    <s v="Sant Andreu de la Barca"/>
    <n v="18"/>
    <x v="0"/>
    <x v="5"/>
    <s v="Projecte d'aprofitament de les aigües pluvials i freàtiques vinculat a la restauració del sistema fluvial i la conservació de l'aqüífer de la Cubeta de Sant Andreu."/>
    <s v="Project for the exploitation of rainwater and potable water linked to the restoration of the river system and the conservation of the aquifer of the Cubeta de Sant Andreu."/>
    <s v="Acció 4.4 PAA. La  proximitat  del  riu  Llobregat  així  com  la  situació  geogràfica  fan  que  Sant Andreu  tingui  una interessant  xarxa  fluvial  al  mateix  temps  que  un  sistema d’aigües freàtiques i aqüífers d’interès. Actualment, tret del riu Llobregat els altres cursos  fluvials es troben força  alterats i caldria restaurar tot el sistema  hidrològic  per  tal  d’assegurar  el  manteniment  i  la  qualitat  de  les aigües subterrànies i els ecosistemes.  Per aquesta raó es planteja dur a terme un projecte global de restauració del cicle hidrològic que vagi des de l’aprofitament i recollida d’aigües pluvials, la derivació pels diferents cursos fluvials, fins a la seva arribada a l’aqüífer o el riu. "/>
    <s v="Urbanisme _x000a_Serveis urbans"/>
    <n v="2025"/>
    <n v="2030"/>
    <s v="No iniciada"/>
    <m/>
    <s v="X"/>
    <s v="Ajuntament_x000a_CUACSA_x000a_AMB_x000a_ACA"/>
    <s v="Sequeres"/>
    <s v="Major durada de l'estiatge de rius i rieres"/>
    <s v="Augment de les sequeres (durada, freqüència i intensitat)"/>
    <s v="Assecatge/transformació zones humides"/>
    <s v="Increment de la disponibilitat d'aigua._x000a_Millora dels ecosistemes."/>
    <s v="Millora de l'estat qualitatiu i quantitatiu de l'aqüífer de la Cubeta de Sant Andreu"/>
    <s v="Improvement of the qualitative and quantitative status of the aquifer of the Cubeta de Sant Andreu"/>
    <n v="40000"/>
    <n v="0"/>
    <n v="40000"/>
    <x v="2"/>
    <s v="Altres"/>
    <m/>
    <m/>
    <s v="Pla d'acció ambiental"/>
    <s v="Ajuntament (directa)"/>
    <s v="Aigua"/>
    <x v="4"/>
  </r>
  <r>
    <s v="Sant Andreu de la Barca"/>
    <n v="19"/>
    <x v="0"/>
    <x v="1"/>
    <s v="Completar la xarxa de dipòsits de laminació a l'entrada dels torrents en zona urbana"/>
    <s v="Rainwater retention tanks"/>
    <s v="Les infraestructures s'hauran de dimensionar d'acord a les previsions dels efectes del canvi climàtic. Fet el dipòsit de la Riera de Can Canals, just abans de quedar soterrada en la trama urbana, sota el poliesportiu municipal. Prevvista la del canal Sedó, al costat del polígon Camp Llarg. Acció B 4 2 AMB"/>
    <s v="Urbanisme _x000a_Serveis urbans"/>
    <n v="2020"/>
    <n v="2021"/>
    <s v="No iniciada"/>
    <m/>
    <m/>
    <s v="Ajuntament_x000a_AMB"/>
    <s v="Inundacions"/>
    <s v="Augment del risc d'inundacions"/>
    <m/>
    <m/>
    <s v="Infrastructures de sanejament amb millor funcionament"/>
    <m/>
    <m/>
    <m/>
    <m/>
    <n v="0"/>
    <x v="1"/>
    <s v="Altres"/>
    <m/>
    <m/>
    <s v="DUPROCIM"/>
    <s v="Ajuntament (directa)"/>
    <s v="Protecció civili i emergències"/>
    <x v="4"/>
  </r>
  <r>
    <s v="Sant Celoni"/>
    <n v="1"/>
    <x v="0"/>
    <x v="5"/>
    <s v="Recuperació i ús de la mina del Rec del Molí i estudi de l'aprofitament d'aigua freàtica en altres punts del municipi."/>
    <s v="Recovery and use of the Rec del Molí mine and study of the use of groundwater in other parts of the municipality."/>
    <s v="La mina del rec del Molí és una surgència d'aigua que constituïa l'antic rec del molí. Es proposa recuperar-ne el flux i part del seu traçat aigües avall a fi que aquesta aigua es pugui aprofitar pel reg de les zones d'hort de Can Caseta i del Molí de can Planes i, d'altra banda, es retorni al riu.  S'estudiaran altres casos on es detecten surgències d'aigua (p.e. Zona Illes Belles) per analitzar-ne el seu aprofitament. Aquesta mesura va d'acord amb l'objectiu de millorar l'autoabastament del municipi. "/>
    <s v="Àrea de Territori - Entorn"/>
    <n v="2018"/>
    <n v="2021"/>
    <s v="No iniciada"/>
    <s v="X"/>
    <m/>
    <s v="Propietaris"/>
    <s v="Sequeres"/>
    <s v="Augment de les sequeres (durada, freqüència i intensitat)"/>
    <s v="Major durada de l'estiatge de rius i rieres"/>
    <s v="Assecatge/transformació zones humides"/>
    <s v="Millora de la biodiversitat de ribera i del cabal ecològic, de la qualitat  del paisatge, recuperació del patrimoni cultural i foment del sector primari."/>
    <m/>
    <m/>
    <n v="40000"/>
    <n v="0"/>
    <n v="2000"/>
    <x v="2"/>
    <s v="Altres"/>
    <m/>
    <m/>
    <s v="Pla d'Adaptació de la Conca de la Tordera._x000a_- OGA 23 Exigir una garantia d'abastament d'aigua com a condició prèvia per a l'expansió urbanística. "/>
    <s v="Ajuntament (directa)"/>
    <s v="Aigua"/>
    <x v="1"/>
  </r>
  <r>
    <s v="Sant Celoni"/>
    <n v="2"/>
    <x v="0"/>
    <x v="5"/>
    <s v="Instal·lació de comptadors amb telecontrol en regs i altres instal·lacions de subministrament públic."/>
    <s v="Installation of meters with remote control in irrigation and other public supply facilities."/>
    <s v="Actualment, existeixen punts de subministrament d'aigua per a usos públics (reg i altres) que no disposen de comptador, de tal manera que se'n desconeixen els consums. L'objectiu d'aquesta acció és millorar el control sobre l'ús públic de l'aigua per dur a terme una gestió més eficient d'aquesta.  _x000a_Caldrà identificar els punts amb consums no controlats i instal·lar-hi els comptadors corresponents."/>
    <s v="Àrea de Territori - Entorn"/>
    <n v="2018"/>
    <n v="2021"/>
    <s v="No iniciada"/>
    <s v="X"/>
    <m/>
    <m/>
    <s v="Sequeres"/>
    <s v="Augment de les sequeres (durada, freqüència i intensitat)"/>
    <m/>
    <m/>
    <s v="Possibilitat d'estalvi econòmic per la reducció del consum d'aigua. "/>
    <m/>
    <m/>
    <n v="30000"/>
    <n v="0"/>
    <n v="24700"/>
    <x v="2"/>
    <m/>
    <m/>
    <m/>
    <m/>
    <s v="Ajuntament (directa)"/>
    <s v="Aigua"/>
    <x v="1"/>
  </r>
  <r>
    <s v="Sant Celoni"/>
    <n v="3"/>
    <x v="0"/>
    <x v="5"/>
    <s v="Reformulació del Pla Director del Clavegueram per tal que incorpori criteris d'adaptació i un programa de manteniment del clavegueram."/>
    <s v="Reformulation of the Master Plan of the Sewer so that it incorporates adaptation criteria and a maintenance program for the sewer system."/>
    <s v="Sant Celoni compta amb un Pla Director de Clavegueram de 2014 que no incorpora criteris d'adaptació al canvi climàtic. L'objectiu d'aquesta acció és millorar-lo perquè consideri les següents possibilitats:_x000a_- Construcció de xarxa separativa d'aigües pluvials en aquells trams que sigui possible i adequat per augmentar la capacitat del sistema de drenatge i depuració de les aigües residuals en episodis de pluges torrencials._x000a_- Reforçar el manteniment del clavegueram per evitar fuites i d'altres incidències._x000a_- Promoció de tècniques de depuració amb terciari per evitar l'augment de consum d'energia._x000a_"/>
    <s v="Àrea de Territori - Entorn"/>
    <n v="2018"/>
    <n v="2019"/>
    <s v="No iniciada"/>
    <s v="X"/>
    <s v="X"/>
    <s v="Consorci Besòs Tordera"/>
    <s v="Sequeres"/>
    <s v="Augment de les sequeres (durada, freqüència i intensitat)"/>
    <s v="Augment del risc d'inundacions"/>
    <m/>
    <s v="Reducció de la contaminació per aigües residuals no depurades i possibilitat de reutilització d'aigües pluvials."/>
    <m/>
    <m/>
    <n v="18000"/>
    <n v="0"/>
    <n v="1500"/>
    <x v="0"/>
    <s v="Altres"/>
    <m/>
    <m/>
    <s v="Pla d'Adaptació de la Conca de la Tordera._x000a_-OGA 15 Potenciar la fitodepuració a les poblacions petites i habitatges aïllats. "/>
    <s v="Ajuntament (directa)"/>
    <s v="Aigua"/>
    <x v="1"/>
  </r>
  <r>
    <s v="Sant Celoni"/>
    <n v="4"/>
    <x v="0"/>
    <x v="5"/>
    <s v="Millora de les canonades i reducció de fuites del clavegueram."/>
    <s v="Improvement of the pipes and reduction of leakage of the claveguard."/>
    <s v="Els treballs duts a terme en l'àmbit d'abastament d'aigua potable realitzats fins ara se centren en la garantia de qualitat i subministrament i es troben en un estat d'execució pràcticament acabat. El que no s'ha realitzat és una actualització i millora de la xarxa, essent aquest aspecte el que pot tenir més repercussió des del punt de vista d'estalvi i millora del servei. Aquesta actuació es refereix, concretament, a la realització del les actuacions necessàries per a l'augment gradual d'un 5% bianual del rendiment de la xarxa d'abastament d'aigua potable (reparació de canonades i instal·lacions amb fuites..). "/>
    <s v="Àrea de Territori - Entorn"/>
    <n v="2019"/>
    <n v="2025"/>
    <s v="No iniciada"/>
    <s v="X"/>
    <s v="X"/>
    <s v="Consorci Besòs Tordera"/>
    <s v="Sequeres"/>
    <s v="Augment de les sequeres (durada, freqüència i intensitat)"/>
    <m/>
    <m/>
    <s v="Reducció de la contaminació dels aqüífers per aigües residuals no depurades."/>
    <m/>
    <m/>
    <n v="0"/>
    <n v="25000"/>
    <n v="15000"/>
    <x v="1"/>
    <m/>
    <m/>
    <m/>
    <m/>
    <s v="Ajuntament (directa)"/>
    <s v="Aigua"/>
    <x v="1"/>
  </r>
  <r>
    <s v="Sant Celoni"/>
    <n v="5"/>
    <x v="0"/>
    <x v="5"/>
    <s v="Connexió al sistema de sanejament en alta de les urbanitzacions no connectades."/>
    <s v="Connection to the sanitation system in the highway of unconnected urbanizations."/>
    <s v="El sistema de sanejament d'aigües residuals en alta de Sant Celoni cobreix gran part del municipi. Aquesta acció contempla la connexió de les urbanitzacions de Can Coll i Boscos de Montnegre on actualment els habitatges disposen de fosses sèptiques. L'objectiu és vetllar per la qualitat del tractament de les aigües residuals i evitar els abocaments o les fuites d'aigües residuals que puguin deteriorar la qualitat de l'aigua de l'aqüífer de la Tordera que abasteix el municipi. "/>
    <s v="Àrea de Territori - Entorn"/>
    <n v="2018"/>
    <n v="2021"/>
    <s v="No iniciada"/>
    <m/>
    <s v="X"/>
    <s v="Consorci Besòs Tordera, propietaris"/>
    <s v="Sequeres"/>
    <s v="Augment de les sequeres (durada, freqüència i intensitat)"/>
    <s v="Augment del risc d'inundacions"/>
    <m/>
    <s v="Reducció de la contaminació dels aqüífers per aigües residuals no depurades."/>
    <m/>
    <m/>
    <n v="100000"/>
    <n v="0"/>
    <n v="43250"/>
    <x v="1"/>
    <m/>
    <m/>
    <m/>
    <m/>
    <s v="Ajuntament (directa)"/>
    <s v="Aigua"/>
    <x v="1"/>
  </r>
  <r>
    <s v="Sant Celoni"/>
    <n v="6"/>
    <x v="0"/>
    <x v="5"/>
    <s v="Habilitació d'instal·lacions per reduir la contaminació de l'aigua provocada per descàrregues dels sistemes unitaris (DSU) o sobreeixidors. "/>
    <s v="Enabling installations to reduce water pollution caused by unitary system discharges (DSU) or overflows."/>
    <s v="La Directiva Marc de l’Aigua (Directiva 2000/60/CEE) recomana eliminar o reduir les DSU, ja que es_x000a_considera que poden ser una font de contaminació del medi significativa. Aquesta acció pretén incidir en la reducció de la contaminació que provoquen aquests sistemes incloent les següents actuacions: _x000a_- Anàlisi i quantificació de l'afectació (mesuradors, aforadors)._x000a_- Disposició de  reixes o tamissos de desbast o sistemes equivalents per evitar la sortida de flotants al medi._x000a_- Construcció de dipòsits de tempesta i basses de laminació d'abans d'arribar a l'EDAR._x000a_- Desenvolupament de sistemes urbans de drenatge sostenible (SUDS)  per  crear espais permeables i reduir l'arribada de les aigües pluvials al clavegueram. "/>
    <s v="Àrea de Territori - Entorn"/>
    <n v="2021"/>
    <n v="2030"/>
    <s v="No iniciada"/>
    <m/>
    <s v="X"/>
    <s v="Consorci Besòs Tordera"/>
    <s v="Precipitació extrema"/>
    <s v="Major intensitat de les tempestes"/>
    <s v="Augment del risc d'inundacions"/>
    <m/>
    <s v="Reducció del risc d'inundació"/>
    <m/>
    <m/>
    <n v="200000"/>
    <n v="0"/>
    <n v="202369"/>
    <x v="1"/>
    <m/>
    <m/>
    <m/>
    <m/>
    <s v="Ajuntament (directa)"/>
    <s v="Aigua"/>
    <x v="1"/>
  </r>
  <r>
    <s v="Sant Celoni"/>
    <n v="7"/>
    <x v="2"/>
    <x v="5"/>
    <s v="Incorporació de tractaments terciaris i millora dels estàndards de qualitat de sortida de l'efluent de l'EDAR de Sant Celoni. "/>
    <s v="Incorporation of tertiary treatments and improvement of the quality of the effluent output of the WWTP of Sant Celoni."/>
    <s v="L'objectiu d'aquesta actuació és reforçar els cabals ambientals de la Tordera. La bona preservació de la qualitat de les aigües superficials i subterrànies és un element clau tant per garantir l'abastament d'aigua dels municipis de la conca com pel bon estat dels espais naturals directament vinculats amb el riu. _x000a_L'acció preveu la incorporació de tractaments terciaris dels efluents de sortida de l'EDAR per tal d'aconseguir una major qualitat de l'aigua abocada que reforci els cabals ambientals de la Tordera. També es planteja negociar amb l'explotador nivells de qualitat dels paràmetres de sortida perquè estiguin per sobre dels nivells mínims legals."/>
    <s v="Àrea de Territori - Entorn"/>
    <n v="2018"/>
    <n v="2025"/>
    <s v="No iniciada"/>
    <m/>
    <m/>
    <s v="Consorci Besòs Tordera, empresa gestora EDAR"/>
    <s v="Sequeres"/>
    <s v="Augment de les sequeres (durada, freqüència i intensitat)"/>
    <m/>
    <m/>
    <s v="Millora de la biodiversitat de ribera i del cabal ecològic i de la qualitat del paisatge fluvial."/>
    <m/>
    <m/>
    <n v="50000"/>
    <n v="0"/>
    <n v="26000"/>
    <x v="1"/>
    <m/>
    <m/>
    <m/>
    <m/>
    <s v="Altres (Administració pública)"/>
    <s v="Aigua"/>
    <x v="1"/>
  </r>
  <r>
    <s v="Sant Celoni"/>
    <n v="8"/>
    <x v="0"/>
    <x v="1"/>
    <s v="Implantació i compliment del DUPROCIM segons les periodicitats establertes per la legislació vigent."/>
    <s v="Implementation and compliance of the DUPROCIM according to the periodicities established by current legislation."/>
    <s v="L'ajuntament de Sant Celoni compta amb plans i protocols d'emergència per a la gestió dels riscos integrats en el document únic de protecció civil municipal (DUPROCIM) d'acord amb el Pla de Protecció Civil de Catalunya. _x000a_Es preveu que a causa del canvi climàtic puguin incrementar la intensitat i la recurrència d'episodis extrems i, per tant, el seguiment i l'actualització dels protocols d'actuació davant d'aquests fenòmens és molt rellevant._x000a_Els protocols identifiquen els recursos disponibles per actuar, les persones que han de coordinar l'acció d'emergència, els mecanismes de coordinació interns i amb altres administracions, i els canals i consells a dirigir a la població._x000a_Amb aquesta acció se subratlla la importància de donar compliment i actualitzar el DUPROCIM.  _x000a_Entre d'altres actuacions, es tindrà en compte:_x000a_- Dimensionament adequat de l'estructura municipal assignada a l'activitat de prevenció._x000a_- Inclusió de l'adaptació al canvi climàtic en l'avaluació periòdica de riscos, incorporant l'anàlisi dels riscos potencials associats al clima."/>
    <s v="Àrea de Seguretat Ciutadana"/>
    <n v="2018"/>
    <n v="2030"/>
    <s v="No iniciada"/>
    <m/>
    <s v="X"/>
    <s v="Direcció General de Protecció Civil de la Generalitat de Catalunya"/>
    <s v="Incendis forestals"/>
    <s v="Major risc d'incendi"/>
    <s v="Augment del risc d'inundacions"/>
    <s v="Augment del risc de riuades"/>
    <m/>
    <m/>
    <m/>
    <n v="20000"/>
    <n v="0"/>
    <n v="6050"/>
    <x v="2"/>
    <m/>
    <m/>
    <m/>
    <m/>
    <s v="Ajuntament (directa)"/>
    <s v="Protecció civili i emergències"/>
    <x v="1"/>
  </r>
  <r>
    <s v="Sant Celoni"/>
    <n v="9"/>
    <x v="0"/>
    <x v="1"/>
    <s v="Creació d'una taula supramunicipal per a la gestió dels riscos al Baix Montseny."/>
    <s v="Creation of a supra-municipal board for the management of risks in the Baix Montseny."/>
    <s v="La incidència dels impactes climàtics té un abast supramunicipal. En molts àmbits i, destacadament, en la protecció civil i la gestió de riscos associats al clima, resulta eficaç que l'acció sigui coordinada des d'una escala major que l'àmbit local._x000a_Aquesta acció consisteix en la creació d'una taula de treball amb els municipis del Baix Montseny que permeti abordar conjuntament els riscos climàtics (incendis, sequeres, inundacions, etc.) i no climàtics (sísmic, químic..)._x000a_Per la posada en marxa d'aquest instrument de gestió, s'identificaran els agents clau a involucrar i es definiran els mecanismes de treball, comunicació i acció necessaris per al seu funcionament._x000a_"/>
    <s v="Àrea de Seguretat Ciutadana"/>
    <n v="2019"/>
    <n v="2030"/>
    <s v="No iniciada"/>
    <m/>
    <m/>
    <s v="Ajuntaments dels municipis del Baix Montseny, Direcció General de Protecció Civil de la Generalitat de Catalunya, Diputació de Barcelona, ADF"/>
    <s v="Incendis forestals"/>
    <s v="Major risc d'incendi"/>
    <s v="Augment del risc d'inundacions"/>
    <s v="Augment del risc de riuades"/>
    <s v="Millora de la coordinació entre municipis."/>
    <m/>
    <m/>
    <n v="4000"/>
    <n v="1000"/>
    <n v="6000"/>
    <x v="0"/>
    <s v="Altres"/>
    <m/>
    <m/>
    <s v="Pla d'Adaptació de la Conca de la Tordera._x000a_- OGA 14 Crear un consell de coordinació municipal de l'adaptació. "/>
    <s v="Ajuntament (directa)"/>
    <s v="Protecció civili i emergències"/>
    <x v="1"/>
  </r>
  <r>
    <s v="Sant Celoni"/>
    <n v="10"/>
    <x v="0"/>
    <x v="1"/>
    <s v="Elaboració i implantació d'un Pla Director de Prevenció municipal d'Incendis forestals, que inclourà l'establiment de franges perimetrals de protecció, taxes de prevenció d'incendis,  senyalització de camins, el Pla de Vigilància d'Incendis (PVI) i el Pla Municipal de Prevenció d'Incendis Forestals (PPI)."/>
    <s v="Preparation and implementation of a Municipal Prevention Plan for Forest Fires."/>
    <s v="Les franges de protecció perimetral són uns treballs d'aclarida forestal que obligatòriament han d'envoltar les urbanitzacions, els nuclis urbans, els edificis aïllats i les instal·lacions en contacte amb el bosc. En aquestes franges s'ha d'eliminar gairebé tot el matoll i tallar part dels arbres per reduir la força dels incendis i dificultar que arribin als habitatges. Han de mesurar com a mínim 25 metres d'amplada i han d'estar lliures de vegetació seca i amb els arbres podats i aclarits._x000a_El gener de 2017, el Ple municipal de Sant Celoni va aprovar el “Pla Director de Franges perimetrals de Baixa Combustibilitat&quot; en compliment de l'art. 179 de la Llei 2/2014, de 27 de gener, de mesures fiscals, administratives i financeres i del sector públic que modifica la Llei 5/2003, en relació a la delimitació i execució de franges de protecció dels nuclis de població. Daltra banda, l'art.204 de la Llei 5/2017 de 28 de març, obliga els ajuntaments a establir les franges de protecció en cas que no ho hagin fet els subjectes obligats, i permet la imposició d'una taxa per a la prestació d'aquests serveis (taxa de prevenció d'incendis). Aquest pla inclourà altres mesures com el Pla de Vigilància d'Incendis i el Pla Municipal de Prevenció d'Incendis Forestals. _x000a__x000a_"/>
    <s v="Àrea de Seguretat Ciutadana"/>
    <n v="2018"/>
    <n v="2021"/>
    <s v="No iniciada"/>
    <m/>
    <s v="X"/>
    <s v="Diputació de Barcelona"/>
    <s v="Incendis forestals"/>
    <s v="Major risc d'incendi"/>
    <s v="Augment de les sequeres (durada, freqüència i intensitat)"/>
    <m/>
    <s v="Millora en el manteniment de zones forestals."/>
    <m/>
    <m/>
    <n v="12000"/>
    <n v="25000"/>
    <n v="3200"/>
    <x v="1"/>
    <m/>
    <m/>
    <m/>
    <m/>
    <s v="Ajuntament (directa)"/>
    <s v="Protecció civili i emergències"/>
    <x v="1"/>
  </r>
  <r>
    <s v="Sant Celoni"/>
    <n v="11"/>
    <x v="2"/>
    <x v="1"/>
    <s v="Millora de la senyalització a la zona forestal per facilitar l'evacuació en situació de risc."/>
    <s v="Improvement of signage in the forest area to facilitate evacuation in a risk situation."/>
    <s v="L'objectiu de l'acció és facilitar l'evacuació de la zona forestal en cas d'incendi a través d'una senyalització clarificadora dels camins i rutes de sortida de la zona del Montnegre-Corredor. Amb aquesta finalitat, s'identificaran les rutes principals i s'instal·larà senyalització d'evacuació aclaridora. _x000a_Per tal de reduir riscos en episodis d'inundacions, se senyalitzaran també els guals dels rius i rieres que poden experimentar creixements de cabal sobtats i, per tant, esdevenir un risc."/>
    <s v="Àrea de Seguretat Ciutadana"/>
    <n v="2018"/>
    <n v="2025"/>
    <s v="No iniciada"/>
    <m/>
    <m/>
    <s v="Diputació de Barcelona"/>
    <s v="Sequeres"/>
    <s v="Major risc d'incendi"/>
    <s v="Augment del risc de riuades"/>
    <m/>
    <s v="Facilitació de l'orientació als camins per a visitants."/>
    <m/>
    <m/>
    <n v="24000"/>
    <n v="2000"/>
    <n v="2000"/>
    <x v="1"/>
    <m/>
    <m/>
    <m/>
    <m/>
    <s v="Altres (Administració pública)"/>
    <s v="Protecció civili i emergències"/>
    <x v="1"/>
  </r>
  <r>
    <s v="Sant Celoni"/>
    <n v="12"/>
    <x v="0"/>
    <x v="1"/>
    <s v="Optimització dels períodes de manteniment dels camins."/>
    <s v="Optimization of the maintenance periods of the roads."/>
    <s v="Les previsions climàtiques d'increment dels episodis de pluges torrencials i, alhora, d'una major durada dels períodes de sequera incidiràn negativament en l'estat de la xarxa de camins del municipi. Aquesta situació pot ser més significativa en les zones amb un major pendent. _x000a_La xarxa de camins és un element bàsic tant per l'accés a les zones forestals i agroforestals com per a garantir una adequada evacuació en cas de necessitat._x000a_Per aquests motius, l'acció preveu incrementar la freqüència de realització de les tasques de manteniment en la xarxa de camins del municipi i fer arranjaments més durables en els trams més castigats (amb més pendent, que travessin torrenteres, segons tipus de ferm...)_x000a_Cal, prèviament, definir la xarxa de camins que està al càrrec de l'Ajuntament i elaborar un protocol de seguiment i actuacions a realitzar, així com un pressupost anual garantit. Caldrà tenir en compte especialment aquells camins que comuniquin amb barris, edificacions aillades i altres municipis. "/>
    <s v="Àrea de Seguretat Ciutadana"/>
    <n v="2018"/>
    <n v="2030"/>
    <s v="No iniciada"/>
    <m/>
    <s v="X"/>
    <s v="Diputació de Barcelona"/>
    <s v="Precipitació extrema"/>
    <s v="Major risc d'incendi"/>
    <s v="Augment del risc d'inundacions"/>
    <m/>
    <s v="Foment de l'ús dels camins per activitats de lleure i augment del confort per residents de zones aïllades. "/>
    <m/>
    <m/>
    <n v="24000"/>
    <n v="7500"/>
    <n v="227875.12000000002"/>
    <x v="1"/>
    <m/>
    <m/>
    <m/>
    <m/>
    <s v="Ajuntament (directa)"/>
    <s v="Protecció civili i emergències"/>
    <x v="1"/>
  </r>
  <r>
    <s v="Sant Celoni"/>
    <n v="13"/>
    <x v="0"/>
    <x v="6"/>
    <s v="Identificació i foment de les sinergies potencials entre les activitats econòmiques en l'ús de l'energia, l'aigua i els materials."/>
    <s v="Identification and promotion of potential synergies between economic activities in the use of energy, water and materials."/>
    <s v="El subministrament d'energia, aigua i materials són fonamentals per al desenvolupament de l'activitat econòmica. En un context caracteritzat per la creixent demanda global d'energia, el canvi climàtic i reducció dels recursos disponibles, és necessari abordar un procés de transició cap a un nou model basat en energies renovables, infraestructures més petites i properes als punts de consum i opcions d'economia circular._x000a_Amb aquesta acció s'identificaran les opcions existents per a les empreses del municipi, fent un especial èmfasi en la creació de sinergies entre elles. Es contemplen els següents àmbits de treball:_x000a_- Implantació de mesures d'estalvi del consum d'aigua._x000a_- Optimització de la gestió energètica i la factura energètica._x000a_- Impuls de les instal·lacions d'energies renovables per a l'autoconsum._x000a_Aquestes actuacions es duran a terme generant espais de diàleg a les empreses i a partir de la creació de valor compartit. "/>
    <s v="Àrea de Serveis a les Persones - Promoció Econòmica"/>
    <n v="2018"/>
    <n v="2025"/>
    <s v="No iniciada"/>
    <s v="X"/>
    <s v="X"/>
    <s v="Associacions empresarials"/>
    <s v="Calor extrema"/>
    <s v="Canvis en els patrons de demanda energètica"/>
    <s v="Augment de les sequeres (durada, freqüència i intensitat)"/>
    <m/>
    <s v="Possibilitat d'estalvi econòmic per les associacions empresarials i millora de la seva imatge. "/>
    <m/>
    <m/>
    <n v="18000"/>
    <n v="1000"/>
    <n v="5000"/>
    <x v="2"/>
    <s v="Altres"/>
    <m/>
    <m/>
    <s v="Pla d'Adaptació de la Conca de la Tordera._x000a_- OGA 10 Afavorir el reciclatge d'aigua en els processos de producció. _x000a_-OGA 11 Crear comunitats d'usuaris d'aigua."/>
    <s v="Ajuntament (directa)"/>
    <s v="Altres"/>
    <x v="1"/>
  </r>
  <r>
    <s v="Sant Celoni"/>
    <n v="14"/>
    <x v="0"/>
    <x v="6"/>
    <s v="Sensibilització i formació de les pimes davant els reptes i oportunitats de l'adaptació al canvi climàtic en els àmbits de l'ús de l'energia, l'aigua i els materials."/>
    <s v="Awareness and training of SMEs in the face of the challenges and opportunities of adaptation to climate change in the areas of energy, water and materials."/>
    <s v="Les petites i mitjanes empreses també aborden diversos reptes en relació al canvi climàtic vinculats a la disponibilitat i els preus dels recursos naturals. Sovint afronten dificultats addicionals per adaptar-se als canvis requerits i continuar sent projectes viables._x000a_Aquesta acció engloba actuacions específiques adreçades al teixit de pimes del municipi que els aporti recursos i els permeti identificar i aprofitar oportunitats davant els nous escenaris. Es tractaran aspectes com:_x000a_- Programes personalitzats de gestió energètica_x000a_- Identificació d'oportunitat de sinergies i col·laboracions entre empreses.    _x000a_- Impulsar una associació d'agroramaders del Montnegre/Baix Montseny"/>
    <s v="Àrea de Serveis a les Persones - Promoció Econòmica"/>
    <n v="2021"/>
    <n v="2030"/>
    <s v="No iniciada"/>
    <s v="X"/>
    <m/>
    <s v="Cambra de Comerç"/>
    <s v="Calor extrema"/>
    <s v="Canvis en els patrons de demanda energètica"/>
    <s v="Augment de les sequeres (durada, freqüència i intensitat)"/>
    <m/>
    <s v="Estalvi econòmic per les PIMES i millora de la seva imatge. "/>
    <m/>
    <m/>
    <n v="18000"/>
    <n v="1000"/>
    <n v="1245000"/>
    <x v="2"/>
    <s v="Altres"/>
    <m/>
    <m/>
    <s v="Pla d'Adaptació de la Conca de la Tordera._x000a_-OGA 2 Crear una marca específica per comercialitzar els productes de la ramaderia extensiva. "/>
    <s v="Ajuntament (directa)"/>
    <s v="Altres"/>
    <x v="1"/>
  </r>
  <r>
    <s v="Sant Celoni"/>
    <n v="15"/>
    <x v="0"/>
    <x v="6"/>
    <s v="Sensibilització de la població per afavorir un consum responsable."/>
    <s v="Sensitization of the population to favor responsible consumption."/>
    <s v="Les decisions de compra individuals i de les organitzacions afavoreixen opcions de producció determinades amb conseqüències econòmiques, socials i ambientals que actualment són d'escala global. En aquest sentit, des del consum es poden potenciar opcions que afavoreixin una major resiliència del municipi al canvi climàtic, per la qual cosa caldrà potenciar també l'oferta i traccionar models productius coherents amb aquestes opcions. _x000a_En la seva implantació es tindrà en compte:_x000a_- Generar informació i crear espais de reflexió i acció sobre els hàbits de consum._x000a_- Promoure els productes de proximitat (segell de productes locals). _x000a_- Promoure la reducció de l'impacte ambiental dels productes i serveis._x000a_S'hauria de treballar conjuntament amb els municipis del Baix Montseny de forma supramunicipal."/>
    <s v="Àrea de Serveis a les Persones - Promoció Econòmica"/>
    <n v="2018"/>
    <n v="2030"/>
    <s v="No iniciada"/>
    <s v="X"/>
    <m/>
    <m/>
    <m/>
    <s v="Transversal (comunicació i informació general o de fenòmens meteorològics)"/>
    <m/>
    <m/>
    <s v="Foment d'una economia més sostenible i justa."/>
    <m/>
    <m/>
    <n v="18000"/>
    <n v="1000"/>
    <n v="47629.5"/>
    <x v="2"/>
    <s v="Altres"/>
    <m/>
    <m/>
    <s v="Pla d'Adaptació de la Conca de la Tordera._x000a_-OGA 2 Crear una marca específica per comercialitzar els productes de la ramaderia extensiva (i altres productes locals). "/>
    <s v="Ajuntament (directa)"/>
    <s v="Altres"/>
    <x v="1"/>
  </r>
  <r>
    <s v="Sant Celoni"/>
    <n v="16"/>
    <x v="0"/>
    <x v="3"/>
    <s v="Redacció i implantació del Pla Director del verd urbà incorporant criteris d'adaptació al canvi climàtic."/>
    <s v="Drafting and implementation of the Green Plan for urban greening, incorporating criteria for adaptation to climate change."/>
    <s v="Sant Celoni disposa de 34 hectàrees de verd urbà públic i uns 3.480 arbres a l’espai públic. Actualment el llistat del verd urbà conté informació no actualitzada i massa bàsica. El Pla director serà una bona eina per gestionar de forma més eficaç i sostenible el patrimoni verd del municipi i per racionalitzar i reduir els costos de gestió._x000a_L’àmbit del Pla comprèn tots els espais verds on l’Ajuntament realitza manteniment i també aquells on no hi realitza manteniment ordinari però sí actuacions puntuals al llarg de l’any. És a dir: els espais inclosos en el sistema d’espais lliures, espais enjardinats en equipaments, arbrat viari, elements de vialitat (rotondes i mitjanes), espais vinculats a la xarxa hidrogràfica urbana i altres parcel·les de titularitat municipal._x000a_La incorporació de l'adaptació al canvi climàtic en la seva elaboració i execució inclou tenir en compte aspectes com:_x000a_- Introducció de criteris de baix consum hídric i baix ús de productes fitosanitaris._x000a_- Seguiment i control de plagues en arbrat urbà de caire preventiu._x000a_- Reforç de la vitalitat de l'arbrat per millorar-ne la salut. _x000a_- Prevenció i reducció d'al·lèrgies._x000a_- Consideració del verd urbà com un element d'increment del confort tèrmic al municipi (ombratge urbà)._x000a_- Creació d'espais verds sense reg"/>
    <s v="Àrea de Territori - Entorn"/>
    <n v="2018"/>
    <n v="2021"/>
    <s v="No iniciada"/>
    <s v="X"/>
    <s v="X"/>
    <m/>
    <s v="Calor extrema"/>
    <s v="Augment de l'efecte illa de calor "/>
    <s v="Major vulnerabilitat del verd urbà"/>
    <s v="Augment de les sequeres (durada, freqüència i intensitat)"/>
    <s v="Incrementar el confort en les zones urbanitzades."/>
    <m/>
    <m/>
    <n v="10000"/>
    <n v="5000"/>
    <n v="23504.400000000001"/>
    <x v="2"/>
    <s v="Altres"/>
    <m/>
    <m/>
    <s v="Pla d'Adaptació de la Conca de la Tordera._x000a_-OGA 20 Modernitzar les tècniques de reg. _x000a_-OGA 25 Eliminar l'ús de substàncies tòxiques en parcs municipals i activitats de jardineria. "/>
    <s v="Ajuntament (directa)"/>
    <s v="Medi ambient i biodiversitat"/>
    <x v="1"/>
  </r>
  <r>
    <s v="Sant Celoni"/>
    <n v="17"/>
    <x v="0"/>
    <x v="3"/>
    <s v="Recolzament d'un model de gestió del territori que doni suport a l'activitat agroramadera i fomenti el mosaic agroforestal i la diversitat d'ecosistemes."/>
    <s v="Support for a land management model that supports agri-food activity and foster agroforestry mosaic and ecosystem diversity."/>
    <s v="El mosaic agroforestal que combina parcel·les forestals en diferents graus de maduresa amb parcel·les dedicades a l'activitat agrícola i ramadera potencia la biodiversitat d'un espai natural i la seva resiliència davant de condicions climàtiques adverses._x000a_Aquesta acció inclou actuacions com les següents:_x000a_- Impulsar el manteniment de les franges de protecció perimetrals i dels solars buits i torrenteres de les urbanitzacions amb ramats_x000a_- Promoure la gestió de la vall de Furiosos_x000a_- Impulsar projectes de custòdia del territori                                                             _x000a_- Incorporar l'adaptació al canvi climàtic en el projecte de planificació estratègica 'Sant Celoni Capital del Bosc'_x000a_- Estudiar l'adquisició per part de l'ajuntament de finques forestals i fer-ne gestió amb objectius d'adaptació al canvi climàtic i que pugui ser emblemàtica._x000a_- Gestionar les parcel·les municipals de Cal Batlle amb objectius d'adaptació al canvi climàtic._x000a_- Promoure a través del Pla Marc un tipus de gestió forestal adaptativa i que tingui en compte valors naturals específics i elements clau del territori (alguns tipus d'hàbitats i ecosistemes, estructures madures...)._x000a_- Fomentar la ramaderia i agricultura ecològiques des de l'ajuntament, enfortint o  coordinant aquestes accions amb les de la Generalitat (com p.e., els ajuts)_x000a_- Catalogar i gestionar els arbres singulars del municipi. Aquí també el parc hi ha de tenir un paper important._x000a_- Incorporar-se com a actor en el LIFE &quot;Innovación en estrategias de gestión para la adaptación al cambio climático de los bosques mediterráneos subhúmedos mixtos&quot;, on participa l'APFMC.       "/>
    <s v="Àrea de Territori - Entorn"/>
    <n v="2019"/>
    <n v="2030"/>
    <s v="No iniciada"/>
    <s v="X"/>
    <s v="X"/>
    <s v="Parc del Montnegre i el Corredor_x000a_Associació de Propietaris del montnegre i el Corredor_x000a_Entitat de Custòdia del Territori"/>
    <s v="Sequeres"/>
    <s v="Vulnerabilitat de les espècies forestals a malalties i plagues"/>
    <s v="Pèrdua atractiu turístic "/>
    <s v="Vulnerabilitat dels cultius a malalties i plagues"/>
    <s v="Millora del paisatge, foment del sector primari i reducció de l'emissió de GEH derivada de la transició cap a ecològic."/>
    <m/>
    <m/>
    <n v="20000"/>
    <n v="5000"/>
    <n v="75000"/>
    <x v="1"/>
    <m/>
    <m/>
    <m/>
    <m/>
    <s v="Ajuntament (directa)"/>
    <s v="Medi ambient i biodiversitat"/>
    <x v="1"/>
  </r>
  <r>
    <s v="Sant Celoni"/>
    <n v="18"/>
    <x v="0"/>
    <x v="5"/>
    <s v="Ordenació i impuls dels horts urbans de la plana fluvial de la Tordera."/>
    <s v="Sorting and impulse of the urban gardens of the Tordera river plain."/>
    <s v="Amb l'objectiu de promoure el conreu d'horta per augmentar l'autproveïment d'aliments del municipi,  es preveu la ordenació dels horts ubicats a la plana fluvial de la Tordera  incorporant bones pràctiques en l'ús de l'aigua. Es pararà especial atenció a la compatibilitat d'aquests amb les necessitats del riu i l'ecosistema de ribera."/>
    <s v="Àrea de Territori - Entorn"/>
    <n v="2021"/>
    <n v="2025"/>
    <s v="No iniciada"/>
    <s v="X"/>
    <m/>
    <s v="ACA"/>
    <s v="Sequeres"/>
    <s v="Augment de les sequeres (durada, freqüència i intensitat)"/>
    <m/>
    <m/>
    <m/>
    <m/>
    <m/>
    <n v="7500"/>
    <n v="2500"/>
    <n v="17500"/>
    <x v="0"/>
    <m/>
    <m/>
    <m/>
    <m/>
    <s v="Ajuntament (directa)"/>
    <s v="Aigua"/>
    <x v="1"/>
  </r>
  <r>
    <s v="Sant Celoni"/>
    <n v="19"/>
    <x v="0"/>
    <x v="3"/>
    <s v="Recuperació i manteniment dels espais humits (zones fluvials, fonts, basses..), amb especial atenció com a connectors biològics i funcions ecològiques."/>
    <s v="Recovery and maintenance of wet areas (river areas, fountains, pools ...), with special attention as biological connectors and ecological functions."/>
    <s v="Els espais humits constitueixen una font de riquesa per la biodiversitat al municipi alhora que compten amb requeriments específics davant els riscos climàtics._x000a_Amb aquesta acció es pretén incidir en la millora de la qualitat d'aquests espais i en la seva preservació. Es consideren les següents actuacions específiques:_x000a_- Ampliació del nombre de fonts on es fan analítiques (5 en l'actualitat); Ampliar la periodicitat de les analítiques; Resoldre incidències de qualitat de l'aigua; Recuperar les mines d'antigues fonts (Font de Bocs..)_x000a_- Recuperació de basses per amfibis juntament amb el Parc del Montnegre i el Corredor. _x000a_- Restauració de l'espai fluvial en els espais d'especial interès com a connectors biològics (Palomeres, Pertegàs, passos inferiors AP-7...)_x000a_- Mantenir el seguiment de la qualitat ecològica del riu i rieres de Sant Celoni amb l'Observatori._x000a_- Valorar la possibilitat d'establir acords de custòdia del territori pel manteniment dels espais fluvials._x000a_Totes aquestes actuacions hauran de coordinar-se amb el Parc del Montnegre i el Corredor. "/>
    <s v="Àrea de Territori - Entorn"/>
    <n v="2018"/>
    <n v="2030"/>
    <s v="No iniciada"/>
    <m/>
    <s v="X"/>
    <s v="Observatori de la conca de la Tordera_x000a_ACA_x000a_Parc natural del Montnegre i el Corredor   _x000a_Entitat de Custòdia del Territori"/>
    <s v="Sequeres"/>
    <s v="Assecatge/transformació zones humides"/>
    <s v="Major durada de l'estiatge de rius i rieres"/>
    <m/>
    <s v="Manteniment i millora del paisatge."/>
    <m/>
    <m/>
    <n v="10000"/>
    <n v="5000"/>
    <n v="70000"/>
    <x v="1"/>
    <s v="Altres"/>
    <m/>
    <m/>
    <s v="Pla d'Adaptació de la Conca de la Tordera._x000a_-OGA 22 Afavorir les zones de protecció ambiental._x000a_-OGA 24 Recuperar les zones humides i de la seva connectivitat._x000a_-OGA 30 Recuperar i protegir els espais fluvials."/>
    <s v="Ajuntament (directa)"/>
    <s v="Medi ambient i biodiversitat"/>
    <x v="1"/>
  </r>
  <r>
    <s v="Sant Celoni"/>
    <n v="20"/>
    <x v="2"/>
    <x v="3"/>
    <s v="Manteniment de les lleres a la zona urbana (restauració de la vegetació de ribera)."/>
    <s v="Maintenance of the riverbeds in the urban area (restoration of riverbank vegetation)."/>
    <s v="Sant Celoni es desenvolupa a l’entorn del curs mitjà del riu Tordera que al municipi recull aigües de diverses rieres i torrents de règim torrencial que recullen les aigües del massís del Montseny i del Montnegre-Corredor. Entre elles, destaquen la riera de Vallgorguina, la de Pertegàs, la de Montnegre, la de Gualba, la del Sot Gran i la de Furiosos._x000a_El règim irregular d'aquests cursos fluvials, que poden estar secs durant gran part de l'any i patir crescudes sobtades en episodis de pluges intenses, fa necessari un manteniment periòdic per evitar o atenuar les inundacions, especialment en les zones urbanes. D'altra banda, i a fi de mantenir l'ecosistema i la biodiversitat, es planteja un enfocament en clau de custòdia del territori. _x000a_L'acció inclou la realització d'actuacions peròdiques de manteniment de les lleres en zona urbana incloent els ponts per evitar o reduir els efectes negatius associats a les pluges intenses o torrencials. L'acció també inclou propostes de restauració de la vegetació de ribera per fixar el sòl i disminuir l'erosió, i per augmentar la cobertura vegetal que ajudi a mantenir un grau d'humitat vora la llera, menys escalfament de l'aigua circulant, menys evaporació..."/>
    <s v="Àrea de Territori - Entorn"/>
    <n v="2021"/>
    <n v="2025"/>
    <s v="No iniciada"/>
    <s v="X"/>
    <m/>
    <s v="Entitat de Custòdia del Territori"/>
    <s v="Inundacions"/>
    <s v="Augment del risc d'inundacions"/>
    <m/>
    <m/>
    <s v="Reducció dels GEH, millora del paisatge i de la biodiversitat."/>
    <m/>
    <m/>
    <n v="0"/>
    <n v="10000"/>
    <n v="40000"/>
    <x v="1"/>
    <s v="Altres"/>
    <m/>
    <m/>
    <s v="Pla d'Adaptació de la Conca de la Tordera._x000a_- OGA 32 Crear acords de custòdia fluvial."/>
    <s v="Altres (Administració pública)"/>
    <s v="Medi ambient i biodiversitat"/>
    <x v="1"/>
  </r>
  <r>
    <s v="Sant Celoni"/>
    <n v="21"/>
    <x v="0"/>
    <x v="6"/>
    <s v="Incorporació de l'adaptació al canvi climàtic en el disseny de projectes relacionats amb l'espai públic i els equipaments."/>
    <s v="Incorporation of the adaptation to the climatic change in the design of projects related to the public space and the equipment."/>
    <s v="Els canvis previstos en les característiques del clima pels propers anys tindran impactes potencialment negatius en l'espai públic i en els edificis. L'increment de la temperatura mitjana i dels períodes sostinguts de calor i una major incidència d'episodis de pluges torrencials obliguen a repensar el disseny d'aquests elements. D'una banda, per fer-los més resistents a situacions climàtiques més severes i, de l'altra, per explorar les possibilitats que ofereixen per proporcionar un major confort a la població._x000a_Aquesta acció inclou les següents actuacions:_x000a_- Identificar els aspectes clau a tenir en compte des del disseny urbà (ombratges, permeabilitats en paviments, etc.)_x000a_- Definir els criteris bàsics a tenir en compte en el disseny de l'espai urbà i dels edificis municipals a partir d'un catàleg de bones pràctiques aprovat pel Ple municipal._x000a_- Establir els mecanismes per a la incorporació d'aquests criteris en els projectes municipals. Es recomana compartir projectes entre els tècnics de diferents formacions i elaborar pressupostos en funció dels projectes, no a l'inrevés._x000a_Alguns exemples són potenciar l'ús de materials clars, durables, de proximitat i reciclats; seleccionar mobiliari urbà resistent a majors temperatures; incorporar paviments permeables en la urbanització i la reurbanització d'espais; potenciar l'ombratge a l'espai públic mitjançant el verd urbà o altres mecanismes._x000a_- Garantir en els equipaments educatius espais exteriors d'ombra i porxos que redueixin la incomoditat i risc d'aiguats."/>
    <s v="Àrea de Territori - Espai Públic"/>
    <n v="2018"/>
    <n v="2019"/>
    <s v="No iniciada"/>
    <s v="X"/>
    <s v="X"/>
    <m/>
    <s v="Calor extrema"/>
    <s v="Efectes en infraestructures"/>
    <s v="Augment de l'efecte illa de calor "/>
    <s v="Augment del risc d'inundacions"/>
    <s v="Augment de la consciència de la població sobre els efectes del canvi climàtic. "/>
    <m/>
    <m/>
    <n v="18000"/>
    <n v="0"/>
    <n v="18000"/>
    <x v="0"/>
    <s v="Altres"/>
    <m/>
    <m/>
    <s v="Pla d'Adaptació de la Conca de la Tordera._x000a_-OGA 20 Modernitzar les tècniques de reg."/>
    <s v="Ajuntament (directa)"/>
    <s v="Altres"/>
    <x v="1"/>
  </r>
  <r>
    <s v="Sant Celoni"/>
    <n v="22"/>
    <x v="0"/>
    <x v="0"/>
    <s v="Aprovació de l'Ordenança de foment del planejament sostenible amb criteris d'adaptació al canvi climàtic."/>
    <s v="Adoption of the Ordinance for the promotion of sustainable planning with criteria for adaptation to climate change."/>
    <s v="Les ciutats actuals no estan preparades per reduir els efectes de l'augment de temperatura, sinó tot el contrari. L'objectiu d'aquesta ordenança és promoure un urbanisme adaptat al canvi climàtic per a que es considerin els següents aspectes:_x000a_-Incloure estudis de solejament en les propostes d'ordenació: hores de sol, ventilació creuada, ombres entre edificis..._x000a_-Anar normalitzant la nova visió de l'urbanisme de cara a  la revisió del POUM. _x000a_-Fixar el grau de permeabilitat de les zones urbanitzades. "/>
    <s v="Àrea de Territori - Entorn"/>
    <n v="2019"/>
    <n v="2020"/>
    <s v="No iniciada"/>
    <s v="X"/>
    <m/>
    <m/>
    <s v="Calor extrema"/>
    <s v="Efectes en infraestructures"/>
    <s v="Augment de l'efecte illa de calor "/>
    <s v="Augment del risc d'inundacions"/>
    <s v="Estalvi energètic per la incorporació de mesures passives en els edificis."/>
    <m/>
    <m/>
    <n v="18000"/>
    <n v="0"/>
    <n v="18000"/>
    <x v="0"/>
    <s v="Altres"/>
    <m/>
    <m/>
    <s v="Pla d'Adaptació de la Conca de la Tordera._x000a_-OGA 20 Modernitzar les tècniques de reg."/>
    <s v="Ajuntament (directa)"/>
    <s v="Planificació urbanística"/>
    <x v="1"/>
  </r>
  <r>
    <s v="Sant Celoni"/>
    <n v="23"/>
    <x v="0"/>
    <x v="0"/>
    <s v="Revisió del planejament urbanístic municipal amb criteris d'adaptació al canvi climàtic."/>
    <s v="Revision of municipal urban planning with criteria for adaptation to climate change."/>
    <s v="L’Ajuntament de Sant Celoni compta amb un  Pla general municipal d’ordenació (PGMO), aprovat l’any 1997, el qual ha sofert múltiples modificacions puntuals al llarg dels anys. Actualment, l’Ajuntament està desenvolupant els treballs per redactar un nou pla general, una bona oportunitat per incloure des d'aquest instrument els criteris d'adaptació al canvi climàtic facilitant i reforçant així l'execució de polítiques concretes._x000a_Entre d'altres, es contemplen les següents propostes:_x000a_- Revisió del sostre del creixement urbanístic en base a la disponibilitat de recursos._x000a_- Preservació de les zones de recàrrega dels aqüífers. _x000a_- Revisió de les classificacions de sòl en zones inundables i forestals._x000a_- En la previsió de sòl industrial, caldrà tenir en compte l'oferta d'aquest tipus de sòl a la zona del Baix Montseny. Es proposa posar en valor el sòl no urbà com a infraestructura verda i com a base territorial i de valor identitari, de manera que es proposa una classificació del sòl no urbà que tingui en compte l'aspecte paisatgístic i de mosaic agroforestal._x000a_- Reserva de sòl per a activitat agrícola d'autoabastament i admissió dels horts urbans. _x000a_- En els espais lliures, es proposa seguir criteris de zonificació i d'establiment de cobertes (caldrà incorporar les mesures en els plans parcials)._x000a_- Limitació d'usos en el planejament municipal."/>
    <s v="Àrea de Territori - Entorn"/>
    <n v="2018"/>
    <n v="2025"/>
    <s v="No iniciada"/>
    <s v="X"/>
    <s v="X"/>
    <m/>
    <s v="Sequeres"/>
    <s v="Augment de les sequeres (durada, freqüència i intensitat)"/>
    <s v="Efectes en infraestructures"/>
    <m/>
    <s v="Mesura bàscia d'impuls de la rseta de mesures vinculades a l'ordenació del territori."/>
    <m/>
    <m/>
    <n v="25000"/>
    <n v="0"/>
    <n v="25000"/>
    <x v="2"/>
    <s v="Altres"/>
    <m/>
    <m/>
    <s v="Pla d'Adaptació de la Conca de la Tordera._x000a_-OGA 4 Afavorir la producció de cultius de secà._x000a_-OGA 22 Afavorir les zones de protecció ambiental._x000a_-OGA 23 Exigir una garantia d'abastament d'aigua com a condició prèvia per a l'expansió urbanística. _x000a_-OGA 28 Protegir les zones de recàrrega d'aqüífers."/>
    <s v="Ajuntament (directa)"/>
    <s v="Planificació urbanística"/>
    <x v="1"/>
  </r>
  <r>
    <s v="Sant Celoni"/>
    <n v="24"/>
    <x v="0"/>
    <x v="6"/>
    <s v="Elaboració i execució del Pla de comunicació del PAESC 2018-2030."/>
    <s v="Preparation and execution of the 2019-2030 SECAP communication plan."/>
    <s v="La comunicació del propi PAESC a la població i a diferents sectors interessats és una potent eina per a la sensibilització en la gestió del canvi climàtic al municipi._x000a_Aquesta acció inclou planificar i portar a terme la presentació inicial del PAESC, la comunicació sobre la implantació de cadascuna de les accions que el composen i la publicació periòdica d'informació relativa al seu seguiment (grau d'implantació i resultats assolits). _x000a_El Pla tindrà en compte els següents aspectes:_x000a_- Definició dels objectius de la comunicació dels PAESC_x000a_- Identificació dels agents receptors de la comunicació_x000a_- Identificació dels continguts a comunicar_x000a_- Identificació del canal/canals a utilitzar_x000a_- Assignació de responsabilitats en el disseny i la implantació_x000a_"/>
    <s v="Presidència - Comunicació"/>
    <n v="2018"/>
    <n v="2030"/>
    <s v="No iniciada"/>
    <s v="X"/>
    <m/>
    <s v="Àrea de Territori - Entorn_x000a_Ciutadania"/>
    <m/>
    <s v="Transversal (comunicació i informació general o de fenòmens meteorològics)"/>
    <m/>
    <m/>
    <s v="Foment de comportaments responsables amb el medi ambient."/>
    <m/>
    <m/>
    <n v="10000"/>
    <n v="0"/>
    <n v="10000"/>
    <x v="0"/>
    <s v="Altres"/>
    <m/>
    <m/>
    <s v="Pla d'Adaptació de la Conca de la Tordera._x000a_-OGA 12 Crear un centre de participació permanent (ampliant l'idea BeWater amb altres temes ambientals i d'adaptació)._x000a_-OGA 19 Sensibilització. "/>
    <s v="Ajuntament (directa)"/>
    <s v="Altres"/>
    <x v="1"/>
  </r>
  <r>
    <s v="Sant Celoni"/>
    <n v="25"/>
    <x v="0"/>
    <x v="6"/>
    <s v="Creació d'un punt d'informació sobre adaptació al canvi climàtic."/>
    <s v="Creation of an information point on adaptation to climate change."/>
    <s v="Amb aquesta acció es vol garantir que la informació relativa al PAESC és accessible per a tota la població. _x000a_En aquest sentit, aquest òrgan farà  especial incidència en:_x000a_- Proporcionar informació sobre el sistema d'avisos climàtics._x000a_- Incloure informació en el protocol de benvinguda a les noves persones empadronades al municipi._x000a_- Educar en adaptació al canvi climàtic."/>
    <s v="Presidència - Comunicació"/>
    <n v="2019"/>
    <n v="2030"/>
    <s v="No iniciada"/>
    <m/>
    <m/>
    <s v="Àrea de Cultura i Educació_x000a_Ciutadania"/>
    <m/>
    <s v="Transversal (comunicació i informació general o de fenòmens meteorològics)"/>
    <m/>
    <m/>
    <s v="Foment de comportaments responsables amb el medi ambient."/>
    <m/>
    <m/>
    <n v="8000"/>
    <n v="3000"/>
    <n v="41000"/>
    <x v="2"/>
    <s v="Altres"/>
    <m/>
    <m/>
    <s v="Pla d'Adaptació de la Conca de la Tordera._x000a_-OGA 12 Crear un centre de participació permanent (ampliant l'idea BeWater amb altres temes ambientals i d'adaptació)._x000a_-OGA 19 Sensibilització. "/>
    <s v="Ajuntament (directa)"/>
    <s v="Altres"/>
    <x v="1"/>
  </r>
  <r>
    <s v="Sant Celoni"/>
    <n v="26"/>
    <x v="0"/>
    <x v="9"/>
    <s v="Elaboració i aplicació de protocols d'avís en episodis de calor i fred i altres avisos d'emergència climàtica."/>
    <s v="Elaboration and application of warning protocols in heat and cold episodes and other warnings of climatic emergency."/>
    <s v="Per afavorir que la població s'adapti amb més facilitat a l'existència d'episodis climàtics severs, es treballarà per fomentar una cultura de l'autoprotecció i per establir els canals informatius adequats tant per avisar de l'inici i final d'aquests períodes com per transmetre les recomanacions adients._x000a_Alguns dels col·lectius més vulnerables (gent gran, malalts crònics) ja disposen de mecanismes d'avís._x000a_Amb aquesta acció es planteja arribar a tota la població sensible establint mecanismes estables i coneguts d'informació. _x000a_Algunes de les actuacions previstes són:_x000a_- Creació d'un grup de treball interdepartamental liderat per Protecció Civil._x000a_- Identificació dels reponsables de generar l'avís._x000a_- Identificació dels agents informadors que poden actuar d'intermediaris (per exemple: centres escolars, centres esportius, associacions i casals de la gent gran, etc.)._x000a_- Establiment dels protocols d'avís i informació._x000a_- Coordinació amb altres agents informadors (Diputació de Barcelona a través del servei de teleassistència, àrea bàsica de salut de l'ICS, etc.)._x000a_- Conèixer els protocols per a malalties emergents._x000a_- Incloure en els avisos la fenologia del pol·len._x000a_- Informar la població de l'alt grau de corresponsabilitat en els temes de salut._x000a_- Establiment de protocols escolars i equipaments esportius en cas de risc._x000a_- Sol·licitar criteris d'actuació al Consell català de l'Esport en relació als riscos derivats del canvi climàtic. _x000a_"/>
    <s v="Àrea de Seguretat Ciutadana"/>
    <n v="2018"/>
    <n v="2030"/>
    <s v="No iniciada"/>
    <m/>
    <s v="X"/>
    <s v="Presidència - Àrea de Comunicació_x000a_Agents informadors que poden actuar d'intermediaris (organismes supramunicipals, centres de salut, escoles..)_x000a_Protecció Civil                        Ciutadania"/>
    <m/>
    <s v="Transversal (comunicació i informació general o de fenòmens meteorològics)"/>
    <s v="Augment de la mortalitat/morbilitat associada a la calor"/>
    <s v="Augment de les al·lèrgies"/>
    <s v="Augment de la consciència sobre els efectes del canvi climàtic i de la capacitat d'adaptació de la població i el municipi. "/>
    <m/>
    <m/>
    <n v="8000"/>
    <n v="2500"/>
    <n v="38000"/>
    <x v="2"/>
    <m/>
    <m/>
    <m/>
    <m/>
    <s v="Ajuntament (directa)"/>
    <s v="Salut"/>
    <x v="1"/>
  </r>
  <r>
    <s v="Sant Celoni"/>
    <n v="27"/>
    <x v="0"/>
    <x v="6"/>
    <s v="Creació de cultura d'adaptació i resiliència al canvi climàtic."/>
    <s v="Creation of a culture of adaptation and resilience to climate change."/>
    <s v="Tot i que cada vegada es parla més del canvi climàtic i dels seus efectes, es considera necessari reforçar la informació i sensibilització de la població davant el futur climàtic, aproximant les dades generals al context de Sant Celoni i a la quotidianitat de la vida al municipi._x000a_Amb aquesta acció, es planteja augmentar el coneixement sobre aquest fenòmen i potenciar la capacitat de resposta davant dels impactes potencials que s'hi vinculen fins a crear una cultura popular que afavoreixi la resiliència del municipi. Es preveu que aquesta actuació es porti a terme en el marc del nou espai o punt d'informació climàtica. _x000a_Inclourà la realització d'actuacions d'educació, formació i sensibilització en àmbits com:_x000a_- Què és i com pot afectar el canvi climàtic a Sant Celoni_x000a_- Què és l'adaptació i la resiliència al canvi climàtic_x000a_- Situacions que poden tenir lloc al municipi en el futur: zones verdes urbanes seques durant l'estiu, períodes de sequera amb possibles restriccions puntuals del subministrament d'aigua, anegacions puntuals en les zones inundables, situació dels aqüífers, etc._x000a_- Promoció d'una cultura i d'uns mecanismes d'autoprotecció davant els riscos climàtics existents al municipi que reforcin l'efectivitat dels serveis de seguretat i protecció civil._x000a_- Pla de comunicació en activitats festives i programació cultural_x000a_- Revisió de totes les activitats educatives ofertades per l'Ajuntament en la visió de l'adaptació al canvi climàtic._x000a_- Elaboració d'un catàleg de bones pràctiques en l'ús d'equipaments municipals._x000a_- Inici d'un programa de voluntariat per a l'adaptació al canvi climàtic. "/>
    <s v="Àrea de Cultura i Educació - Educació"/>
    <n v="2019"/>
    <n v="2030"/>
    <s v="No iniciada"/>
    <s v="X"/>
    <m/>
    <s v="Àrea de Territori - Entorn_x000a_Presidència - Àrea de Comunicació_x000a_Ciutadania"/>
    <m/>
    <s v="Transversal (comunicació i informació general o de fenòmens meteorològics)"/>
    <m/>
    <m/>
    <s v="Augment de la consciència sobre els efectes del canvi climàtic i de la capacitat d'adaptació de la població i el municipi. "/>
    <m/>
    <m/>
    <n v="18000"/>
    <n v="2500"/>
    <n v="45500"/>
    <x v="2"/>
    <s v="Altres"/>
    <m/>
    <m/>
    <s v="Pla d'Adaptació de la Conca de la Tordera _x000a_-OGA 19 Sensibilització. "/>
    <s v="Ajuntament (directa)"/>
    <s v="Altres"/>
    <x v="1"/>
  </r>
  <r>
    <s v="Sant Celoni"/>
    <n v="28"/>
    <x v="2"/>
    <x v="1"/>
    <s v="Sensibilització al sector industrial en risc d'inundacions."/>
    <s v="Awareness of the industrial sector at risk of flooding."/>
    <s v="Es treballarà amb les indústries els riscos derivats del canvi climàtic, especialment el d'inundacions, perquè els tinguin presents en els seus plans interns d'emergència. Es tindrà en compte el Pla d'Actuació Municipal per risc d'Inundacions i el llistat de sòl urbà i urbanitzable situat en espais inundables del riu Tordera. "/>
    <s v="Àrea de Seguretat Ciutadana"/>
    <n v="2020"/>
    <n v="2021"/>
    <s v="No iniciada"/>
    <m/>
    <s v="X"/>
    <s v="ACA_x000a_Consorci Besòs Tordera"/>
    <s v="Inundacions"/>
    <s v="Augment del risc d'inundacions"/>
    <s v="Major intensitat de les tempestes"/>
    <m/>
    <s v="Actuació preventiva en el sector industrial."/>
    <m/>
    <m/>
    <n v="18000"/>
    <n v="0"/>
    <n v="18000"/>
    <x v="0"/>
    <m/>
    <m/>
    <m/>
    <m/>
    <s v="Altres (Administració pública)"/>
    <s v="Protecció civili i emergències"/>
    <x v="1"/>
  </r>
  <r>
    <s v="Sant Celoni"/>
    <n v="29"/>
    <x v="0"/>
    <x v="7"/>
    <s v="Prevenció, sensibilització i acompanyament als col·lectius vulnerables a la pobresa energètica."/>
    <s v="Prevention, awareness and support for groups vulnerable to energy poverty."/>
    <s v="Les persones que es troben en situació del vulnerabilitat de pobresa energètica poden patir situacions més severes davant el canvi de patrons climàtics i els episodis extrems. _x000a_Aquesta acció inclou, entre d'altres actuacions:_x000a_- Realització d'auditories energètiques en habitatges amb pobresa energètica per millorar les condicions de confort i reduir el consum i la despesa. _x000a_- Ajuts econòmics per la compra d'electrodomèstics de baix consum i rehabilitació d'habitatges._x000a_- Formació al personal de serveis socials sobre estalvi i eficiència energètica._x000a_- Identificació de les accions d'estalvi més adients a transmentre._x000a_- Acompanyament a les famílies per a la incorporació de bons hàbits a la llar._x000a_- Incorporació de l'aspecte energètic en l'avaluació de seguiment en la cessió de pisos. "/>
    <s v="Àrea de Serveis a les Persones - Comunitat"/>
    <n v="2018"/>
    <n v="2025"/>
    <s v="No iniciada"/>
    <s v="X"/>
    <s v="X"/>
    <s v="Ciutadania"/>
    <s v="Fred extrem"/>
    <s v="Canvis en els patrons de demanda energètica"/>
    <s v="Augment de la mortalitat/morbilitat associada a la calor"/>
    <m/>
    <s v="Acció social i foment de comportaments responsables amb el medi ambient."/>
    <m/>
    <m/>
    <n v="5000"/>
    <n v="5000"/>
    <n v="40000"/>
    <x v="2"/>
    <m/>
    <m/>
    <m/>
    <m/>
    <s v="Ajuntament (directa)"/>
    <s v="Edificis"/>
    <x v="1"/>
  </r>
  <r>
    <s v="Sant Celoni"/>
    <n v="30"/>
    <x v="0"/>
    <x v="6"/>
    <s v="Avaluació de les polítiques i accions previstes per l'ajuntament incorporant criteris d'adaptació al canvi climàtic. "/>
    <s v="Evaluation of the policies and actions planned by the city council incorporating criteria for adaptation to climate change."/>
    <s v="Nombroses polítiques engegades per l'ajuntament i també moltes de les accions concretes que es duen a terme poden tenir un efecte en afavorir l'adaptació del municipi al canvi climàtic. Amb aquesta acció, es pretén incorporar la mirada de l'adaptació en el desenvolupament i execució de les polítiques públiques del consistori mitjançant la creació d'un equip d'avaluació que pugui informar de les millores a introduir per alinear-se amb la gestió del canvi climàtic._x000a_Concretament, es contemplen les següents actuacions:_x000a_- Assignació de la/les persona/es responsables d'aquesta avaluació._x000a_- Redacció d'un protocol que especifiqui quines polítiques i accions s'avaluaran, quins seran els criteris considerats i quin serà el procediment a seguir._x000a_- Disseny d'un informe tipus que inclourà la identificació de mesures/aspectes contraris a l'adaptació de Sant Celoni al canvi climàtic i recomanacions al respecte. "/>
    <s v="Àrea de Territori - Entorn"/>
    <n v="2019"/>
    <n v="2020"/>
    <s v="No iniciada"/>
    <s v="X"/>
    <s v="X"/>
    <s v="Àrees de Presidència, Cultura i Educació, Serveis a les persones, _x000a_Serveis generals, _x000a_Seguretat ciutadana_x000a_"/>
    <m/>
    <s v="Transversal (comunicació i informació general o de fenòmens meteorològics)"/>
    <s v="Augment de les sequeres (durada, freqüència i intensitat)"/>
    <s v="Augment del risc d'inundacions"/>
    <s v="Millora de la coordinació  i comunicació entre les diferents àrees de l'Ajuntament."/>
    <m/>
    <m/>
    <n v="12000"/>
    <n v="0"/>
    <n v="12000"/>
    <x v="0"/>
    <m/>
    <m/>
    <m/>
    <m/>
    <s v="Ajuntament (directa)"/>
    <s v="Altres"/>
    <x v="1"/>
  </r>
  <r>
    <s v="Sant Celoni"/>
    <n v="31"/>
    <x v="0"/>
    <x v="6"/>
    <s v="Implantació de la compra i contractació responsable a l'ajuntament"/>
    <s v="Implantation of the purchase and responsible contracting in the city council"/>
    <s v="L'objectiu d'aquesta acció és tenir en compte criteris ambientals i socials en les opcions de compra i contractació públiques de l'ajuntament, per tal de prioritzar els productes i serveis que redueixin les emissions de GEH, facilitin l'adaptació del municipi al canvi climàtic i n'incrementin la resiliència._x000a_En la implantació de l'acció, es tindran en compte els passos següents:_x000a_- Conèixer l'experiència desenvolupada en altres municipis (p.e. Barcelona, que compta amb diverses instruccions per a l'ambientalització de la compra i la contractació i una nova guia d'aplicació de clàusules socials) . _x000a_- Definir els productes i serveis on s'aplicaran les clausules de responsabilitat i els criteris a aplicar_x000a_- Realitzar accions d'informació i sensibilització en matèria de consum responsable adreçades al personal municipal_x000a_- Reforçar la coordinació interna en el procés de compra i contractació assignant responsabilitats i definint els protocols de treball_x000a_- Informar les empreses proveïdores sobre el procés de compra i contractació responsable de l'Ajuntament"/>
    <s v="Àrea de Serveis Generals - Economia"/>
    <n v="2020"/>
    <n v="2030"/>
    <s v="No iniciada"/>
    <s v="X"/>
    <s v="X"/>
    <m/>
    <m/>
    <s v="Efectes en infraestructures"/>
    <m/>
    <m/>
    <s v="Promoció d'una economia més sostenible i justa."/>
    <m/>
    <m/>
    <n v="12000"/>
    <n v="2000"/>
    <n v="32000"/>
    <x v="2"/>
    <m/>
    <m/>
    <m/>
    <m/>
    <s v="Ajuntament (directa)"/>
    <s v="Altres"/>
    <x v="1"/>
  </r>
  <r>
    <s v="Sant Celoni"/>
    <n v="32"/>
    <x v="0"/>
    <x v="6"/>
    <s v="Formació del personal de l'ajuntament sobre l'adaptació al canvi climàtic."/>
    <s v="Training of city council staff on adaptation to climate change."/>
    <s v="És necessari que el personal tècnic implicat en la definició i/o en l'execució dels PAESC conegui per què és important l'adaptació al canvi climàtic, com afecta al seu àmbit de treball, quins són les seves responsabilitats directes en les accions del pla i quines eines tindran a l'abast per a la seva execució._x000a_És convenient que la formació es faci de forma periòdica al llarg del desenvolupament del Pla, contemplant tant sessions generals amb tots els tècnics implicats, com sessions específiques de detall per àmbits sectorials. Aquesta periodicitat ha de permetre obtenir retorns que permetin millorar l’aplicabilitat de les mesures i el seu seguiment. La primera actuació en relació a aquesta mesura consisteix, doncs, a definir un programa de formació continuada per tot el període de vigència del Pla._x000a_També es planteja incloure l'adaptació al canvi climàtic en els cursos de riscos laborals, de primers auxilis i altres cursos per al personal municipal."/>
    <s v="Àrea de Serveis Generals - Recursos Humans"/>
    <n v="2019"/>
    <n v="2021"/>
    <s v="No iniciada"/>
    <s v="X"/>
    <m/>
    <s v="Àrees de Serveis a les Persones i Territori"/>
    <m/>
    <s v="Transversal (comunicació i informació general o de fenòmens meteorològics)"/>
    <m/>
    <m/>
    <s v="Foment de pràctiques responsables a tots els àmbits (llar, feina..)."/>
    <m/>
    <m/>
    <n v="5000"/>
    <n v="5000"/>
    <n v="15000"/>
    <x v="0"/>
    <s v="Altres"/>
    <m/>
    <m/>
    <s v="Pla d'Adaptació de la Conca de la Tordera._x000a_-OGA 12 Crear un centre de participació permanent.                                               "/>
    <s v="Ajuntament (directa)"/>
    <s v="Altres"/>
    <x v="1"/>
  </r>
  <r>
    <s v="Sant Celoni"/>
    <n v="33"/>
    <x v="0"/>
    <x v="6"/>
    <s v="Formació d'agents externs en adaptació al canvi climàtic. "/>
    <s v="Formation of external agents in adaptation to climate change."/>
    <s v="Per tal d'aconseguir la implantació exitosa d'una part de les accions del PAESC on hi ha agents externs implicats -personal tècnic, subcontrates, entitats, etc.- es preveu la realització de sessions de formació per donar a conèixer per què és important l'adaptació al canvi climàtic, com afecta a la seva organització, quina és la seva implicació en les accions on tenen responsabilitats i quins mecanismes es preveuen per a la seva execució. Per això, es preveu la preparació de formadors/es en aquestes qüestions, alhora que incloure l'adaptació en els cursos de riscos laborals, de primers auxilis, d'economia domèstica i de treball domèstic, també en relació amb l'equipació."/>
    <s v="Àrea de Serveis a les Persones - Comunitat"/>
    <n v="2020"/>
    <n v="2021"/>
    <s v="No iniciada"/>
    <s v="X"/>
    <m/>
    <m/>
    <m/>
    <s v="Transversal (comunicació i informació general o de fenòmens meteorològics)"/>
    <m/>
    <m/>
    <s v="Foment de pràctiques responsables a tots els àmbits (llar, feina..)."/>
    <m/>
    <m/>
    <n v="5000"/>
    <n v="5000"/>
    <n v="10000"/>
    <x v="0"/>
    <s v="Altres"/>
    <m/>
    <m/>
    <s v="Pla d'Adaptació de la Conca de la Tordera._x000a_-OGA 32 Crear acords de custódia fluvial._x000a_-OGA 33 Crear acords de gestió forestal adaptativa._x000a_-OGA 19 Sensibilització "/>
    <s v="Ajuntament (directa)"/>
    <s v="Altres"/>
    <x v="1"/>
  </r>
  <r>
    <s v="Sant Celoni"/>
    <n v="34"/>
    <x v="0"/>
    <x v="6"/>
    <s v="Implantació d'instruments fiscals per afavorir intervencions a favor de l'adaptació al canvi climàtic. "/>
    <s v="Implementation of fiscal instruments to favor interventions in favor of adaptation to climate change."/>
    <s v="L’aplicació de mesures tributàries permet incentivar bones pràctiques i/o desincentivar males pràctiques, en aquest cas, relacionades amb la mitigació i l'adaptació al canvi climàtic. _x000a_Amb aquesta acció, s'avaluaran aquells àmbits on les mesures fiscals poden impulsar o reforçar les actuacions per a l'adaptació al canvi climàtic. A partir d'aquí, s'establirà un marc general de fiscalitat per la mitigació i l'adaptació i les mesures concretes a implantar. _x000a_Alguns exemples en aquesta línia són:_x000a_- Promoure fiscalment la compra de vehicles eficients._x000a_- Promoure fiscalment tecnologies eficients i energies renovables._x000a_- Establir una taxa per recaptar fons per al mateniment de camins._x000a_- Promoure la implantació de pràctiques de gestió agroforestal._x000a_- Promoure incentius fiscals per afavorir l'activitat agrària sostenible._x000a_- Línia de subvencions i ajuts per a accions d'adaptació oberta a la ciutadania en general (rehabilitació d'habitatges i edificis, compra d'electrodomèstics de baix consum, arranjament de basses i canalitzacions i altres)_x000a_"/>
    <s v="Àrea de Serveis Generals - Economia"/>
    <n v="2021"/>
    <n v="2025"/>
    <s v="No iniciada"/>
    <s v="X"/>
    <s v="X"/>
    <m/>
    <m/>
    <s v="Transversal (comunicació i informació general o de fenòmens meteorològics)"/>
    <m/>
    <m/>
    <m/>
    <m/>
    <m/>
    <n v="12000"/>
    <n v="4000"/>
    <n v="28000"/>
    <x v="2"/>
    <s v="Altres"/>
    <m/>
    <m/>
    <s v="Pla d'Adaptació de la Conca de la Tordera._x000a_-OGA 26 Crear un acord de conca per reduir la contaminació difusa (co-responsabilització de les parts implicades)"/>
    <s v="Ajuntament (directa)"/>
    <s v="Altres"/>
    <x v="1"/>
  </r>
  <r>
    <s v="Sant Celoni"/>
    <n v="35"/>
    <x v="0"/>
    <x v="6"/>
    <s v="Disseny d'un sistema d'indicadors de seguiment del PAESC."/>
    <s v="Design of a system of monitoring indicators of the SECAP."/>
    <s v="Per fer l'avaluació i seguiment del PAESC, aquesta acció contempla la definició d'un sistema d'indicadors específic. L'objectiu és obtenir informació periòdica per mesurar el grau de vulnerabilitat del municipi davant el canvi climàtic, conèixer el grau d'execució de les accions incloses al PAESC així com el seu impacte en quant a contribuir a fer de Sant Celoni un municipi més resilient._x000a_Aquests indicadors han d'aportar informació per a la presa de decisions en la gestió del PAESC així com per a la comunicació a diferents nivells d'agents implicats (població, sector econòmic, personal tècnic i polític de l'ajuntament, etc.)._x000a_Les dades obtingudes localment s'hauran de comparar amb indicadors nacionals, per tal d’obtenir quadres resum del conjunt agregat."/>
    <s v="Àrea de Territori - Entorn"/>
    <n v="2018"/>
    <n v="2018"/>
    <s v="No iniciada"/>
    <s v="X"/>
    <s v="X"/>
    <m/>
    <m/>
    <s v="Transversal (comunicació i informació general o de fenòmens meteorològics)"/>
    <m/>
    <m/>
    <m/>
    <m/>
    <m/>
    <n v="2000"/>
    <n v="0"/>
    <n v="2000"/>
    <x v="0"/>
    <s v="Altres"/>
    <m/>
    <m/>
    <s v="Pla d'Adaptació de la Conca de la Tordera._x000a_-OGA 18 Afavorir l'ús local dels indicadors d'adaptació al canvi global. "/>
    <s v="Ajuntament (directa)"/>
    <s v="Altres"/>
    <x v="1"/>
  </r>
  <r>
    <s v="Sant Cugat del Vallès"/>
    <n v="1"/>
    <x v="0"/>
    <x v="6"/>
    <s v="Gen 01 - Crear canals i recursos pel seguiment de la implantació del pla d'adaptació i per a la formació, comunicació i transmissió de la informació."/>
    <s v="Creating channels and resources for monitoring the implementation of the adaptation plan and the training, communication ans information transmission"/>
    <s v="La transversalitat de l’impacte del canvi climàtic implica que necessàriament la gestió de les accions per a garantir l’adaptació del municipi impliquin a diverses àrees de gestió municipal. Per aquest motiu resulta necessari crear un protocol intern de seguiment i transmissió d’informació a nivell municipal que permeti la coordinació de les accions i estratègies impulsades per cadascun de les àrees municipals. Per tant, es proposa la identificació d’un responsable del seguiment del Pla que coordini una comissió de seguiment del desenvolupament del Pla d’Adaptació amb les següents funcions: _x000a__x000a_• Realitzar reunions periòdiques de seguiment i reunions sectorials amb els responsables d’execució de les diverses mesures previstes. Es proposa realitzar sessions temàtiques agrupant als tècnics involucrats en accions amb temàtiques similars. Caldrà en aquestes reunions analitzar les sinergies amb les mesures previstes en altres plans municipals. _x000a_• Fer un seguiment del riscos (valorar els existents i estar atent a l’aparició de nous riscos). _x000a_• Coordinar les diverses àrees implicades en el desenvolupament de les accions, i, si és necessari, amb els agents externs a l’Ajuntament que es relacionin amb les accions del PACC  _x000a_• Promoure i difondre els objectius i beneficis del Pla, tant de forma interna a l’Ajuntament com de forma pública a la ciutadania. _x000a_• Contractació d’un Pla de Comunicació del Mayor’s Adapt._x000a_• Formar al personal implicat en el desenvolupament del Pla. _x000a_• Participar en fòrums i instruments supramunicipals relacionats amb l’adaptació al canvi climàtic, dins el marc  Alcaldes per a l’Adaptació i en coordinació amb el Pla d’Adaptació de l’AMB. _x000a_• Participar en projectes europeus. _x000a_• Realitzar un seguiment de l’evolució de desenvolupament de les estratègies d’adaptació de les empreses del municipi. _x000a__x000a_"/>
    <s v="Responsable de la coordinació interna del Pla d’Adaptació al Canvi Climàtic"/>
    <n v="2015"/>
    <n v="2030"/>
    <s v="En curs"/>
    <m/>
    <m/>
    <s v="Altres àmbits de gestió municipal"/>
    <s v="Altres (especificar)"/>
    <s v="Transversal (comunicació i informació general o de fenòmens meteorològics)"/>
    <m/>
    <m/>
    <m/>
    <m/>
    <m/>
    <n v="3000"/>
    <n v="1000"/>
    <n v="15000"/>
    <x v="0"/>
    <s v="Energia"/>
    <s v="Mobilitat"/>
    <s v="Altres"/>
    <s v="PAES, PMU, Agenda 21, PLACC Sant Cugat del Vallès i PACC AMB"/>
    <s v="Ajuntament (directa)"/>
    <s v="Altres"/>
    <x v="3"/>
  </r>
  <r>
    <s v="Sant Cugat del Vallès"/>
    <n v="2"/>
    <x v="0"/>
    <x v="6"/>
    <s v="Gen 02 - Implementar sistemes de seguiment i monitorització de les dades climàtiques."/>
    <s v="Implementing monitoring systems ans monitoring climate data"/>
    <s v="Amb l’objectiu de disposar d’un coneixement exacte de la variabilitat climàtica es proposa establir sistemes per tal de protocol•litzar el seguiment d’aquestes dades, a través d’un: _x000a_• Sistema de seguiment de les dades climàtiques del municipi per tal de tenir dades de l’evolució d’aquest, en base als registres de l’Estació Meteorològica Automàtica del Servei Meteorològic de Catalunya que existeix al Centre d’Alt Rendiment. _x000a_• Complementàriament, es recomana fer un control i seguiment de les dades, i incloure un registre d’esdeveniments meteorològics extrems, analitzant la _x000a_seva incidència i creant un inventari de danys causats. _x000a_• Instal•lar sistemes d’avís a la població semiautomàtics, a partir de la informació meteorològica i d’incidències que es pugui rebre. Per exemple: si hi ha temperatures elevades: automàticament es podrien activar des de panells informatius amb consells als CAP’s, residències d’avis, Oficines d’Atenció Ciutadanes en determinats barris, Quioscos d’Informació Municipal (QUIM’s), xarxes socials, panells d’informació de les marquesines d’autobús, o anticipar l’avís de possibles episodis amb risc (pluges torrencials, ventades..), informar a la web municipal, emetre notes de premsa per ser difoses als mitjans de comunicació locals –ràdio, TV, etc._x000a__x000a_"/>
    <s v="Tècnic de Mobilitat. "/>
    <n v="2016"/>
    <n v="2030"/>
    <s v="En curs"/>
    <m/>
    <m/>
    <s v="Servei Meteorològic de Catalunya / Departament de Seguretat Ciutadana i Protecció Civil de Sant Cugat / Àmbit de Comunicació"/>
    <m/>
    <s v="Transversal (comunicació i informació general o de fenòmens meteorològics)"/>
    <m/>
    <m/>
    <m/>
    <m/>
    <m/>
    <n v="20000"/>
    <n v="5000"/>
    <n v="80000"/>
    <x v="0"/>
    <s v="Altres"/>
    <m/>
    <m/>
    <s v="Smart city Sant Cugat"/>
    <s v="Ajuntament (directa)"/>
    <s v="Altres"/>
    <x v="3"/>
  </r>
  <r>
    <s v="Sant Cugat del Vallès"/>
    <n v="3"/>
    <x v="0"/>
    <x v="0"/>
    <s v="Gen 03 - Incloure criteris de mitigació i adaptació al canvi climàtic en els plecs d’edificació i urbanització."/>
    <s v="Including criteria for mitigation and adaptation to climate change in the specifications of construction and development"/>
    <s v="Revisar els plecs tècnics corresponents a obres d’edificació i urbanització per a que incorporin criteris d’adaptació al canvi climàtic, tals com: _x000a_• Criteris de gestió integral del cicle de l’aigua, preveient mesures de reutilització d’aigües pluvials, estalvi d’aigua, paper actiu de les zones verdes en el cicle de l’aigua..._x000a_• Directrius sobre l’ús dels elements verds (tipologia i implantació) en els processos constructius i d’urbanització, tant d’espai públic com d’edificis (cobertes i murs verds)._x000a_• Criteris de selecció de materials que tinguin en compte el comportament tèrmic d’aquests materials i, en el cas dels paviments, materials que facilitin la percolació de l’aigua de pluja (veure actuació AIG 02)._x000a_• Aplicar materials de construcció que tenen capacitat de reduir substàncies contaminants a l’atmosfera com NOx, PM10 o GEH. _x000a__x000a_També es podrà valorar el fet de que les empreses participants en el disseny dels projectes disposin de la certificació conforme la norma ISO 14006-Gestió Ambiental del procés de disseny i desenvolupament. Ecodisseny._x000a__x000a_Per tal de garantir l’eficiència d’aquests instruments es creu necessari reforçar tant les tasques de seguiment i com el servei de disciplina urbanística, incloent la branca de disciplina ambiental,  amb una persona responsable del seguiment de l’aplicació de les mesures de protecció ambiental que es derivin de la modificació dels plecs tècnics i de la Norma que es proposa_x000a__x000a_"/>
    <s v="Responsables redacció de plecs tècnics / Servei d’Obres i projectes"/>
    <n v="2016"/>
    <n v="2018"/>
    <s v="En curs"/>
    <s v="X"/>
    <m/>
    <s v="Servei d’Obres i Projectes_x000a_Servei de Planejament i Gestió Urbanística_x000a_Servei de Parcs i Jardins_x000a_Servei de Medi Ambient _x000a_"/>
    <s v="Altres (especificar)"/>
    <s v="Transversal (comunicació i informació general o de fenòmens meteorològics)"/>
    <m/>
    <m/>
    <m/>
    <m/>
    <m/>
    <n v="0"/>
    <n v="5000"/>
    <n v="60000"/>
    <x v="0"/>
    <s v="Energia"/>
    <s v="Altres"/>
    <m/>
    <s v="Pla d’Acció de l’Energia Sostenible (PAES) i l'Estratègia Local contra el Canvi Climàtic (ELCC)"/>
    <s v="Ajuntament (directa)"/>
    <s v="Planificació urbanística"/>
    <x v="3"/>
  </r>
  <r>
    <s v="Sant Cugat del Vallès"/>
    <n v="4"/>
    <x v="0"/>
    <x v="0"/>
    <s v="Gen 04 - Redactar una norma bàsica per a la introducció de criteris d’adaptació en el planejament urbanístic."/>
    <s v="Writting a basic standard criteria for the introduction of adaptation in urban planning"/>
    <s v="Redacció d’una Norma des de l’Ajuntament per a la integració de criteris per a l’ambientalització de les figures de planejament urbanístic que integri mesures orientades a l’adaptació al canvi climàtic. Aquesta haurà de donar un pas més del que diuen les normatives vigents i les ordenances d’edificació. _x000a__x000a_Aquesta norma bàsica haurà d’estar redactada pel Servei de Planejament i Gestió Urbanística de forma coordinada amb tècnics dels Serveis de Medi ambient, Manteniment urbà (Secció de Recollida de Residus, .....), Parcs i jardins, i coneguda per la seva implantació pel Servei de Contractació._x000a__x000a_Per tal de garantir l’eficiència d’aquest instrument es creu necessari reforçar les tasques de seguiment i per tant reforçar el Servei de Disciplina Urbanística, incloent la branca de Disciplina Ambiental,  amb una persona responsable del seguiment de l’aplicació de les mesures de protecció ambiental que es derivin de la modificació dels plecs i de la Norma que es proposa així com del règim d'infraccions i sancions de les lleis sectorials que formen o incideixen en el medi ambient._x000a_"/>
    <s v="Servei de Planejament i Gestió Urbanística"/>
    <n v="2016"/>
    <n v="2018"/>
    <s v="En curs"/>
    <m/>
    <m/>
    <s v="Servei d’Obres i Projectes_x000a_Servei de Parcs i Jardins_x000a_Servei de Medi Ambient_x000a_Servei de Manteniment Urbà_x000a_Servei de Disciplina Urbanística_x000a_"/>
    <s v="Altres (especificar)"/>
    <s v="Transversal (comunicació i informació general o de fenòmens meteorològics)"/>
    <m/>
    <m/>
    <m/>
    <m/>
    <m/>
    <n v="10000"/>
    <n v="5000"/>
    <n v="70000"/>
    <x v="0"/>
    <s v="Energia"/>
    <s v="Urbanisme"/>
    <s v="Aigua"/>
    <s v="PAES, Plans urbanístics i ordenació territorial, Pla Especial de rieres, torrents i zones humides, Pla director de gestió del cicle de l’aigua i Pla director d’Espais Verds_x000a_"/>
    <s v="Ajuntament (directa)"/>
    <s v="Planificació urbanística"/>
    <x v="3"/>
  </r>
  <r>
    <s v="Sant Cugat del Vallès"/>
    <n v="5"/>
    <x v="0"/>
    <x v="6"/>
    <s v="Gen 05 - Redactar i aprovar les clàusules mediambientals dels contractes municipals"/>
    <s v="Draft and approve the environmental clauses of municipal contracts"/>
    <s v="Redacció de clàusules per a l’ambientalització dels contractes municipals de compres i servis que integrin mesures orientades a l’adaptació al canvi climàtic (reducció d’emissions de GEH, compra verda, contractació de tecnologia que tingui en compte el cicle de vida, etc.).  Es definiran criteris per a clàusules ambientals que s’establiran de forma específica segons l’objecte del contracte i s’avançarà cap a una homogeneïtzació de les clàusules ambientals a incorporar en la contractació municipal. _x000a__x000a__x000a_S’identifiquen com a prioritaris per a la introducció de criteris ambientals els següents grups de productes i serveis:_x000a_• Energia_x000a_• Elements de comunicació_x000a_• Equips informàtics _x000a_• Fusta i altres productes derivats_x000a_• Mobiliari_x000a_• Obres_x000a_• Organització d’esdeveniments_x000a_• Paper_x000a_• Productes i serveis de neteja_x000a_• Tèxtils_x000a_• Vehicles  i maquinària_x000a__x000a_Es treballarà de forma coordinada amb els àmbits de l’Ajuntament encarregats de la realització o contractació de productes i serveis específics, per tal de garantir igualment la inclusió de criteris ambientals. Alguns productes i serveis són: la neteja viària i la recollida de residus, els serveis de jardineria i manteniment dels espais verds, l’edificació i les infraestructures, cessions d’ús i concessions d’espais i equipaments municipals o els serveis postals i de missatgeria, etc._x000a__x000a_Aquesta norma bàsica haurà d’estar redactada per una Comissió integrada pel Servei de Medi ambient, Manteniment urbà (Secció de Recollida de Residus, .....), Parcs i jardins, i coneguda per la seva aplicació pel Servei de Contractació. El Subcomitè Ambiental del Sistema Integrat de Gestió Municipal, com a òrgan responsable del compliment de l’ambientalització de l’organització, definirà un sistema de seguiment, verificació i avaluació de la inclusió de criteris ambientals en la contractació municipal._x000a_"/>
    <s v="Servei de Medi Ambient"/>
    <n v="2016"/>
    <n v="2030"/>
    <s v="En curs"/>
    <s v="X"/>
    <m/>
    <s v="Servei d’Obres i Projectes_x000a_Servei de Parcs i Jardins_x000a_Servei de Manteniment Urbà_x000a_Servei de Contractació_x000a_"/>
    <s v="Altres (especificar)"/>
    <s v="Transversal (comunicació i informació general o de fenòmens meteorològics)"/>
    <m/>
    <m/>
    <m/>
    <m/>
    <m/>
    <n v="0"/>
    <n v="1000"/>
    <n v="14000"/>
    <x v="0"/>
    <s v="Medi natural"/>
    <m/>
    <m/>
    <s v="ISO 14001:2004 i EMAS 761/2001."/>
    <s v="Ajuntament (directa)"/>
    <s v="Altres"/>
    <x v="3"/>
  </r>
  <r>
    <s v="Sant Cugat del Vallès"/>
    <n v="6"/>
    <x v="0"/>
    <x v="1"/>
    <s v="Gen 06 - Homologar tots els plans d’actuació municipals  i integrar-los en document únic de protecció civil municipal  (DUPROCIM).  "/>
    <s v="Ratifying and including the municipal action plans in an unique municipal civil protection plan"/>
    <s v="Tal i com s’ha explicat anteriorment cal redactar, aprovar al Ple municipal amb l’informe previ de la comissió municipal de protecció civil, i tramitar la seva homologació a la Comissió de Protecció Civil de Catalunya els següents Plans d’Actuació Municipal (PAM) que corresponen als riscos de Sant Cugat: _x000a_• PAM d’emergències per a nevades (assimilable al NEUCAT)._x000a_• PAM d’emergències per a inundacions (assimilable al INUNCAT)._x000a_• PAM per a emergències sísmiques (assimilable al SISMICAT)._x000a_• PAM per a emergència exterior del sector químic  (assimilable al PLASEQCAT) _x000a_• PAM per a emergències per accidents en el transport de mercaderies perilloses per carretera i ferrocarril a Sant Cugat (assimilable al TRANSCAT) _x000a_• PAM per a emergències (assimilable al RADCAT)_x000a__x000a_Tots aquests plans identifiquen les corresponents àrees sensibles del municipi referent als següents riscos naturals: _x000a_• Zones sensibles respecte a la inundabilitat. _x000a_• Zones sensibles respecte als incendis forestals._x000a_• Zona sensibles als episodis de forts vents, tenint en compte que  caldria preveure també un pla de gestió d’aquest risc respecte a l’arbrat i a  les instal•lacions de transport d’energia. _x000a_• Zones on pot ser més intensa l’afectació de les onades de calor._x000a_•  Zones on pot ser més intensa l’afectació de les nevades i glaçades (per preveure la distribució de sal)_x000a__x000a_En base a aquestes zones cal preveure accions concretes d’actuació i vigilància en cas d’activació d’una emergència, i també servir de base per redactar els diferents Plans de gestió (Pla de gestió forestal, Pla especial de torrents, rieres i zones humides o Pla de risc de l’arbrat). Cal per tant, una tasca de coordinació entre els plans de protecció civil i els diferents plans de gestió, pel que es vagin actualitzant a mesura que s’implementen accions correctores. _x000a__x000a_També cal actualitzar, aprovar al Ple municipal i comunicar a la Direcció General competent en Protecció Civil els canvis efectuats atesa la seva caducitat el:_x000a_ Pla Bàsic d’Emergències (PROCICAT)_x000a_ PAM d’emergències per a incendis forestals (INFOCAT). _x000a__x000a_I redactar els plans municipals previstos en l’àmbit català (i que actualment són annexes del Pla Bàsic): _x000a_ Pla d’actuació municipal d’emergències per a onades de calor i fred: pla que reguli els protocols d’actuació en episodis d’onades de calor i coordini les diferents àrees de l’Ajuntament relacionades. Aquest haurà de tenir en compte el protocol existent actualment al municipi i podrà incloure mecanismes de solidaritat entre la gent jove/col•lectius de suport (metges, farmacèutics, comerciants...) i les persones més vulnerables, per tal de crear un teixit de suport per controlar als col•lectius més vulnerables. En coordinació amb la xarxa d’equipaments de salut del municipi, es proposa realitzar un seguiment de l’impacte sobre la salut derivat del canvis en les temperatures i en l’augment de la incidència de les onades de calor. Això permetrà establir indicadors que permetin relacionar elements de salut amb canvis en el clima._x000a_ Pla d’actuació municipal d’emergències per a episodis de ventades: Tenint en compte que és un element cada cop més present i causant de més danys, es considera necessari incloure aquest risc en els plans d’emergència municipals, per tal de coordinar els procediments d’actuació en cas d’avís d’episodis de forts vents, tenint en compte  la posterior recuperació d’aquestes zones. _x000a__x000a_Un cop es disposi de tots els plans municipals homologats, caldrà redactar i tramitar a la Comissió de Protecció Civil de Catalunya, per a l’homologació dels plans que pugui contenir el Document Únic de Protecció Civil Municipal (DUPROCIM)._x000a__x000a__x000a_"/>
    <s v="Seguretat Ciutadana i Protecció Civil de Sant Cugat_x000a_Tècnic de Protecció civil_x000a_Responsables tècnics de la redacció i implementació dels diferents Plans de gestió_x000a_"/>
    <n v="2016"/>
    <n v="2018"/>
    <s v="En curs"/>
    <m/>
    <m/>
    <s v="Direcció General de Protecció Civil (Generalitat de Catalunya)_x000a_Servei de Medi Ambient_x000a_Servei  de Parcs i Jardins_x000a_Servei  de Manteniment Urbà_x000a_"/>
    <s v="Incendis forestals"/>
    <s v="Transversal (comunicació i informació general o de fenòmens meteorològics)"/>
    <s v="Major risc d'incendi"/>
    <s v="Augment del risc d'inundacions"/>
    <m/>
    <m/>
    <m/>
    <n v="0"/>
    <n v="10000"/>
    <n v="20000"/>
    <x v="0"/>
    <s v="Aigua"/>
    <s v="Verd urbà"/>
    <s v="Altres"/>
    <s v="Pla Especial de torrents, rieres i zones humides, Pla d’Ordenació Forestal, Pla de risc de l’Arbrat viari i Plans especials de protecció civil (Departament d’Interior)_x000a_"/>
    <s v="Ajuntament (directa)"/>
    <s v="Protecció civili i emergències"/>
    <x v="3"/>
  </r>
  <r>
    <s v="Sant Cugat del Vallès"/>
    <n v="7"/>
    <x v="1"/>
    <x v="6"/>
    <s v="Gen 07 - Promoure la implantació d’estratègies d’adaptació al canvi climàtic en grans empreses del municipi."/>
    <s v="Monitoring and avaluating the implementation of the mitigation and adaptation to the climate change plans of the municipal big companies "/>
    <s v="Crear un marc de treball conjunt amb grans empreses localitzades al municipi per tal de que aquestes prevegin la seva pròpia Estratègia d’Adaptació al Canvi Climàtic, en coordinació amb el Pla Municipal.  Un bon punt de partida poden ser aquelles empreses que s’hagin adherit als Acords Voluntaris per a la reducció d’emissions, disposin d’un Sistema de Gestió i Auditories Ambiental (EMAS o ISO 14.001) o bé disposin d’una estratègia de Responsabilitat Social Corporativa en l’entorn del Medi Ambient. _x000a__x000a__x000a_Així, caldria identificar els tècnics municipals encarregats del seguiment d’aquests plans, per tal d’establir un protocol d’actuació amb les empreses: _x000a_• Assessorament a l’empresa en el procés de redacció del Pla._x000a_• Establiment dels canals de comunicació telemàtics per garantir una correcta transmissió de la informació en els dos sentits. _x000a_• Creació d’un banc de dades d’empreses que estiguin realitzant aquesta estratègia i publicació als mitjans municipals._x000a_"/>
    <s v="Servei de Medi Ambient"/>
    <n v="2016"/>
    <n v="2030"/>
    <s v="En curs"/>
    <m/>
    <m/>
    <s v="Àrea d’activitats i empresa. (Gestió de Governança i Economia)_x000a_Grans empreses localitzades al municipi_x000a_"/>
    <s v="Altres (especificar)"/>
    <s v="Transversal (comunicació i informació general o de fenòmens meteorològics)"/>
    <m/>
    <m/>
    <m/>
    <m/>
    <m/>
    <n v="0"/>
    <n v="5000"/>
    <n v="120000"/>
    <x v="2"/>
    <s v="Energia"/>
    <s v="Medi natural"/>
    <m/>
    <s v="Mesures Agenda 21, PAES i Sistema de Gestió Integrat (EMAS)_x000a_"/>
    <s v="Ajuntament (indirecte)"/>
    <s v="Altres"/>
    <x v="3"/>
  </r>
  <r>
    <s v="Sant Cugat del Vallès"/>
    <n v="8"/>
    <x v="0"/>
    <x v="3"/>
    <s v="Gen 08 - Inventariar les zones sensibles als riscos naturals.  "/>
    <s v="Identifying sensitive areas to natural hazards"/>
    <s v="A partir de l’anàlisi dels danys causats per anteriors episodis, de la configuració del municipi i el coneixement tècnic existent, es proposa identificar les àrees més sensibles als riscos naturals per tal d’implantar mesures de protecció i prevenció necessàries.  _x000a__x000a_Així, es proposa identificar les àrees sensibles del municipi referents als següents riscos naturals: _x000a__x000a_• Zones sensibles respecte a la inundabilitat. _x000a_• Zones sensibles respecte als incendis forestals._x000a_• Zona sensibles als episodis de forts vents, tenint en compte que  caldria preveure també un pla de gestió d’aquest risc respecte a l’arbrat i a  les instal•lacions de transport d’energia. _x000a_• Zones on pot ser més intensa l’afectació de les onades de calor. _x000a__x000a_Aquestes zones caldria integrar-les en els Plans d’Actuació Municipals per tal de poder identificar les zones on preveure accions concretes d’actuació i vigilància en cas d’activació d’una emergència. Aquestes zones haurien de quedar identificades en els diferents Plans de gestió (Pla de gestió forestal, Pla especial de torrents, rieres i zones humides o Pla de risc de l’arbrat). Un cop realitzades les actuacions corresponents, i eliminats aquestes zones sensibles, caldria actualitzar la informació corresponent als Plans d’Actuació Municipals. Cal per tant, una tasca de coordinació entre els plans de protecció civil i els diferents plans de gestió. _x000a_"/>
    <s v="Responsables de la coordinació dels Plans de gestió"/>
    <n v="2016"/>
    <n v="2018"/>
    <s v="En curs"/>
    <m/>
    <m/>
    <s v="Departament de Seguretat Ciutadana i Protecció Civil de Sant Cugat_x000a_Servei de Medi Ambient_x000a_Servei de Parcs i Jardins_x000a_Servei de Manteniment Urbà"/>
    <s v="Incendis forestals"/>
    <s v="Augment del risc d'inundacions"/>
    <s v="Major risc d'incendi"/>
    <s v="Augment de les sequeres (durada, freqüència i intensitat)"/>
    <m/>
    <m/>
    <m/>
    <n v="0"/>
    <n v="5000"/>
    <n v="10000"/>
    <x v="0"/>
    <s v="Medi natural"/>
    <s v="Verd urbà"/>
    <s v="Aigua"/>
    <s v="Estratègia de protecció civil del municipi (PAMs), Pla Especial de torrents, rieres i zones humides, Pla d’Ordenació Forestal i Pla de risc de l’Arbrat viari"/>
    <s v="Ajuntament (directa)"/>
    <s v="Medi ambient i biodiversitat"/>
    <x v="3"/>
  </r>
  <r>
    <s v="Sant Cugat del Vallès"/>
    <n v="9"/>
    <x v="0"/>
    <x v="6"/>
    <s v="Gen 09 - Elaborar un programa educatiu sobre la lluita contra el canvi climàtic.  "/>
    <s v="Develop an educational program about combating climate change."/>
    <s v="El valor de l'educació per a introduir noves idees i actituds a contracorrent d'allò que s'ha establert és molt important. L'educació s'alimenta, en gran manera, de les percepcions, els valors i les prioritats del conjunt de la societat en què es troba immersa. Però hi ha una altra raó de pes: el temps disponible per a reaccionar davant del canvi climàtic és escàs. Les emissions d'avui comprometen ja el clima de demà i, per això, els terminis de maniobra són reduïts. Els nens i nenes, però també els joves han de disposar de coneixements en matèria de mitigació i adaptació al canvi climàtic. I per a això, cal crear activitats que s’incloguin en el Pla de Dinamització Educativa de Sant Cugat i el Pla Local de Joventut._x000a_"/>
    <s v="Servei de Medi Ambient"/>
    <n v="2016"/>
    <n v="2030"/>
    <s v="En curs"/>
    <s v="X"/>
    <m/>
    <s v="Servei d’Educació_x000a_Servei de Manteniment urbà_x000a_"/>
    <s v="Altres (especificar)"/>
    <s v="Augment de la mortalitat/morbilitat associada a la calor"/>
    <s v="Augment del risc de riuades"/>
    <s v="Vulnerabilitat de les espècies forestals a malalties i plagues"/>
    <m/>
    <m/>
    <m/>
    <n v="40000"/>
    <n v="2000"/>
    <n v="68000"/>
    <x v="0"/>
    <s v="Educació"/>
    <s v="Energia"/>
    <s v="Medi natural"/>
    <s v="Plans de Dinamització Educativa, Pla Local de Joventut de Sant Cugat, PAES i Agenda 21_x000a_"/>
    <s v="Ajuntament (directa)"/>
    <s v="Altres"/>
    <x v="3"/>
  </r>
  <r>
    <s v="Sant Cugat del Vallès"/>
    <n v="10"/>
    <x v="0"/>
    <x v="4"/>
    <s v="Urb 01 - Anàlisi de la vulnerabilitat d’infraestructures energètiques i aplicació de l’estudi de resiliència urbana."/>
    <s v="Analysis the vulnerability of Infrastructure Energy and  apply urban resilience studying."/>
    <s v="L’energia és un bé essencial en la societat d’avui, fins al punt que ha esdevingut imprescindible per al desenvolupament de la major part de les activitats de la vida quotidiana. El coneixement de la situació actual i l’anàlisi de la previsió futura de les seves necessitats es converteix en un element decisiu per garantir l’abastament del mercat i del creixement econòmic dins un esquema de desenvolupament sostenible. Caldrà per tant disposar del coneixement detallat de les infraestructures energètiques del municipi, tenint en compte les noves necessitats energètiques que es derivaran de les noves condicions climàtiques, i en conseqüència, les actuacions que puguin ser necessàries. Així, caldrà analitzar els següents paràmetres: _x000a__x000a_• Diagnosi de les instal•lacions elèctriques existents i coneixement de les actuacions previstes per part de les companyies subministradores. _x000a_• Capacitat de les infraestructures davant d’un augment sobtat i puntual en la demanda energètica, i si la xarxa disposa de subministres alternatius per fer front a una fallada parcial del sistema. _x000a_• Identificar i prioritzar possibles accions que es cregui necessari tenir en compte per tal de garantir el subministrament energètic de la ciutat. _x000a__x000a_En aquest sentit, caldrà tenir en compte i aplicar les conclusions i actuacions que es derivi de l’estudi de resiliència urbana que està portant a terme el municipi. _x000a__x000a_"/>
    <s v="Cap del  Servei de Manteniment Urbà"/>
    <n v="2016"/>
    <n v="2030"/>
    <s v="En curs"/>
    <m/>
    <m/>
    <s v="Empreses subministradores d’energia"/>
    <s v="Calor extrema"/>
    <s v="Canvis en els patrons de demanda energètica"/>
    <m/>
    <m/>
    <m/>
    <m/>
    <m/>
    <n v="28000"/>
    <n v="15000"/>
    <n v="238000"/>
    <x v="2"/>
    <s v="Energia"/>
    <s v="Altres"/>
    <m/>
    <s v="Estudi de resiliència urbana i Sant Cugat Smart City_x000a_"/>
    <s v="Ajuntament (directa)"/>
    <s v="Energia"/>
    <x v="3"/>
  </r>
  <r>
    <s v="Sant Cugat del Vallès"/>
    <n v="11"/>
    <x v="0"/>
    <x v="7"/>
    <s v="Urb 02 - Implementació del pla de rehabilitació dels habitatges privats."/>
    <s v="Implementation the plan of rehabilitation of private housing."/>
    <s v="Tenint en compte que l’activitat de construcció de nova edificació s’ha frenat al municipi, cal posar l’èmfasi en la integració de criteris d’eficiència energètica i la incorporació de criteris bioclimàtics  en les actuacions de rehabilitació d’edificis. _x000a__x000a_En aquest sentit es proposa la realització d’un Pla per a la Rehabilitació dels habitatges privats que potenciï i prioritzi  la rehabilitació basada en criteris d’eficiència energètica de les vivendes i dels blocs de vivendes. _x000a__x000a_ Aquest Pla es proposa que inclogui els següents elements: _x000a_• Identificació de les zones del municipi amb major concentració d’edificis antics i per tant més susceptibles de realitzar tasques de rehabilitació. _x000a_• Identificació de les zones prioritàries per a actuacions de rehabilitació. _x000a_• Establiment d’un programa d’ajuts o subvencions per a la rehabilitació dels edificis, en coordinació amb els plans existents a nivell metropolità, autonòmic o estatal, condicionat a la integració de mesures que incrementin l’eficiència energètica i tèrmica dels edificis. _x000a_• Campanyes de difusió d’aquest Pla i acompanyament i seguiment de tot el procés des de l’Ajuntament. _x000a_• Paper de l’Ajuntament com a intermediari entre comunitats de veïns i empreses de serveis energètics com a via alternativa de finançament d’aquestes actuacions de rehabilitació, o en l’assessorament per a creació de Cooperatives de serveis energètics en el cas de comunitats de veïns. _x000a_• Coordinació amb els projectes europeus en els quals participa l’Ajuntament de Sant Cugat: RoadMap for energy (R4E) Caldrà tenir en compte el Pla Local de Rehabilitació que s’ha redactat amb col•laboració amb l’ETSAV en el marc d’aquest projecte. _x000a_"/>
    <s v="Cap del Servei de Manteniment Urbà"/>
    <n v="2016"/>
    <n v="2030"/>
    <s v="En curs"/>
    <s v="X"/>
    <m/>
    <s v="Oficina Local de l’Habitatge _x000a_Servei de Planejament i Gestió urbanística_x000a_Servei d’Obres i Projectes_x000a_Servei de Medi Ambient_x000a_"/>
    <s v="Calor extrema"/>
    <s v="Canvis en els patrons de demanda energètica"/>
    <m/>
    <m/>
    <m/>
    <m/>
    <m/>
    <n v="200000"/>
    <n v="35000"/>
    <n v="690000"/>
    <x v="1"/>
    <s v="Energia"/>
    <s v="Altres"/>
    <m/>
    <s v="PAES i Agenda 21"/>
    <s v="Ajuntament (directa)"/>
    <s v="Edificis"/>
    <x v="3"/>
  </r>
  <r>
    <s v="Sant Cugat del Vallès"/>
    <n v="12"/>
    <x v="0"/>
    <x v="7"/>
    <s v="Urb 03 - Ampliar el programa pas a pas de pobresa energètica a altres zones de la ciutat."/>
    <s v="Increasing the step by step program of energetic poverty to other areas of the city"/>
    <s v="Es proposa estendre el programa PasAPas de les Planes a d’altres zones de la ciutat. Aquest programa ha implantar mesures d’eficiència energètica a famílies en situació de risc residents en aquest sector de la ciutat._x000a_ _x000a_Per aquest motiu caldrà analitzar aquelles àrees urbanes on caldria prioritzar actuacions d’aquest tipus i, conjuntament amb els serveis socials del municipi, identificar aquelles famílies i habitatges on prioritzar aquestes actuacions. _x000a__x000a_Tenint en compte els resultats de l’actuació realitzada, es creu convenient explorar la possibilitat de crear consorcis col•laboratius entre l’Ajuntament, universitats, instituts de recerca i empreses per tal de potenciar i estendre aquestes actuacions. _x000a_"/>
    <s v="Serveis Socials"/>
    <n v="2016"/>
    <n v="2030"/>
    <s v="En curs"/>
    <s v="X"/>
    <m/>
    <s v="Servei de Planejament i Gestió urbanística_x000a_Servei d’Obres i Projectes_x000a_Servei de Medi Ambient_x000a_Servei de Manteniment Urbà_x000a_"/>
    <s v="Calor extrema"/>
    <s v="Canvis en els patrons de demanda energètica"/>
    <m/>
    <m/>
    <m/>
    <m/>
    <m/>
    <n v="40000"/>
    <n v="20000"/>
    <n v="320000"/>
    <x v="2"/>
    <s v="Energia"/>
    <s v="Altres"/>
    <m/>
    <s v="PAES i Agenda 21"/>
    <s v="Ajuntament (directa)"/>
    <s v="Edificis"/>
    <x v="3"/>
  </r>
  <r>
    <s v="Sant Cugat del Vallès"/>
    <n v="13"/>
    <x v="0"/>
    <x v="4"/>
    <s v="Urb 04 - Impulsar un pla  director d’autosuficiència energètica."/>
    <s v="Promote a master plan for energy self-sufficiency"/>
    <s v="Tenint en compte totes les actuacions que ja es porten a terme al municipi (derivades d’altres plans: Agenda 21, PAES...) i del marc general del Pla de l’AMB, es creu convenient redactar un Pla Director d’autosuficiència energètica que coordini aquestes mesures, i estableixi els agents públics i privats encarregats del foment de l’autogeneració energètica i la implantació de les energies renovables. _x000a__x000a_En aquest sentit cal tenir en compte i aplicar les conclusions dels criteris derivats dels projectes europeus relacionats en els quals està participant l’Ajuntament de Sant Cugat (RoadMap for Energy (R4E): preveu actuacions en via pública (Urban Building) i en edifici (Smart Building))._x000a__x000a_Per tal de poder implementar correctament totes aquestes accions caldria definir una persona responsable del seguiment i implementació d’aquestes accions i que esdevingués el gestor energètic del municipi. _x000a__x000a_Aquest Pla, hauria de contenir les següents fases d’actuació:_x000a__x000a_• Diagnosi de l’estat actual de les energies renovables existents al municipi. _x000a_• Anàlisi de potencial energètic del municipi. En aquest sentit cal tenir en compte la base que suposa els mapes de Potencial Energètic realitzat per l’AMB (pel que fa a la solar fotovoltaica i tèrmica), de potencial de biomassa produït per les zones forestals i de potencial d’aprofitament de la geotèrmia. _x000a_• Mapificació de les zones amb més potencial per a la implantació d’energies renovables. _x000a_• Identificació d’equipaments i edificis públics amb més capacitat d’acollir sistemes d’autogeneració energètica. _x000a_• Incentius a l’aplicació de sistemes d’autogeneració d’energia a partir del foment d’iniciatives per l’autoconsum (tot i les limitacions legals existents actualment)._x000a_• Difusió dels sistemes de comercialització d’energia a partir de les cooperatives de consumidors existents actualment, que garanteixen que l’origen de l’energia prové de fonts renovables:_x000a_o Acords pel subministrament a partir d’aquests serveis dels equipaments municipals._x000a_o Actuacions de difusió i foment entre les indústries i empreses de serveis._x000a_o Campanyes de difusió entre la ciutadania._x000a_o Implantar bonificacions als ciutadans que optin per aquestes tecnologies._x000a_• Cerca de convenis amb l’empresa privada per tal de portar a terme actuacions conjuntes, en que la ciutat pugui esdevenir banc de proves per a noves tecnologies o experiències pilot en matèria de foment de les energies renovables. _x000a__x000a_"/>
    <s v="Cap de Servei de Manteniment urbà "/>
    <n v="2016"/>
    <n v="2030"/>
    <s v="En curs"/>
    <s v="X"/>
    <m/>
    <s v="Servei Planejament i Gestió urbanística_x000a_Servei de Medi Ambient_x000a_ICAEN_x000a_DIBA_x000a_AMB_x000a_"/>
    <s v="Calor extrema"/>
    <s v="Canvis en els patrons de demanda energètica"/>
    <m/>
    <m/>
    <m/>
    <m/>
    <m/>
    <n v="0"/>
    <n v="50000"/>
    <n v="700000"/>
    <x v="1"/>
    <s v="Urbanisme"/>
    <s v="Energia"/>
    <s v="Medi natural"/>
    <s v="Projectes europeus: RoadMap for Energy (R4E), Mesures Agenda 21: 29, 31, 33, PAES i PACC AMB"/>
    <s v="Ajuntament (directa)"/>
    <s v="Energia"/>
    <x v="3"/>
  </r>
  <r>
    <s v="Sant Cugat del Vallès"/>
    <n v="14"/>
    <x v="1"/>
    <x v="7"/>
    <s v="Urb 05 - Impulsar les cobertes i parets verdes en edificis."/>
    <s v="Promote green roofs and walls of buildings ."/>
    <s v="Un element que incrementa la impermeabilitat d’una ciutat són les construccions i edificacions. El nivell d’impermeabilització dels edificis varia d’acord amb els factors d’impermeabilització següents:_x000a_ _x000a_Edificis i construccions 0,0_x000a_Parets i murs coberts de vegetació 0,5_x000a_Cobertes verdes (amb més de 80 cm de terra fèrtil) 0,7_x000a__x000a__x000a_Els edificis públics han d’adoptar solucions per incrementar aquest factor en funció de funcionalitat i viabilitat econòmica. En edificació es poden adoptar mesures com potenciar els sostres i les façanes verdes que facilitin l’absorció hídrica i recullin l’aigua de la pluja per a usos domèstics. Aquests elements esdevenen passius d’estalvi energètic, en tant que actuen com a element aïllant, a banda de tenir un paper en la fixació de CO2. _x000a__x000a__x000a_En el cas dels murs verds cal tenir en compte que tenen un cost de manteniment important, pel que caldrà preveure-ho en els pressupostos. _x000a__x000a_L’impuls de les cobertes verdes es pot fer a través de diverses accions: _x000a_• Integració en els plecs de construcció d’edificis públics i d’obres, la priorització de cobertes i murs verds. _x000a_• Integració en les ordenances de construcció l’obligatorietat de preveure cobertes verdes en actuacions amb superfícies importants (&gt;1.000 m2), prenent com a referència l’actuació que s’ha realitzat en l’ampliació de l’Arxiu de Catalunya.  _x000a_• Incloure en la normativa dels plans urbanístics i projectes d’urbanització la previsió de cobertes verdes. _x000a_• Realitzar una prova pilot o un programa integral de rehabilitació de cobertes, per tal d’aprofitar i conscienciar del seu potencial energètic i social. _x000a_• Realització d’un estudi en zones més denses, i per tant on serien més beneficioses les cobertes verdes, d’edificis amb major potencial per a l’implantació de cobertes verdes. _x000a_• Aprofitar la potencialitat dels murs verds per operacions de rehabilitació de mitgeres molt exposades visualment._x000a_• Sistema de crèdits a particulars per tal de poder efectuar actuacions destinades a enverdir els espais privats (vegeu com exemple Programa Eco-Roof Incentive Program a Toronto)._x000a_• Establir convenis de col•laboració amb edificis d’usos comercials, administratius o hotelers per tal de promocionar experiències que combinin l’establiment de cobertes verdes amb usos que puguin repercutir en un benefici pel propietari de l’edifici. _x000a__x000a__x000a_"/>
    <s v="Cap de Servei de Planificació i Gestió urbanística"/>
    <n v="2016"/>
    <n v="2030"/>
    <s v="En curs"/>
    <s v="X"/>
    <m/>
    <s v="Servei de Parcs i Jardins_x000a_Servei de Medi Ambient_x000a_"/>
    <s v="Calor extrema"/>
    <s v="Augment del risc d'inundacions"/>
    <s v="Augment de l'efecte illa de calor "/>
    <s v="Canvis en els patrons de demanda energètica"/>
    <m/>
    <m/>
    <m/>
    <n v="40000"/>
    <n v="0"/>
    <n v="40000"/>
    <x v="0"/>
    <s v="Energia"/>
    <s v="Medi natural"/>
    <s v="Verd urbà"/>
    <s v="PAES, Pla Director d’espais verds i PACC AMB_x000a_"/>
    <s v="Ajuntament (indirecte)"/>
    <s v="Edificis"/>
    <x v="3"/>
  </r>
  <r>
    <s v="Sant Cugat del Vallès"/>
    <n v="15"/>
    <x v="0"/>
    <x v="11"/>
    <s v="Urb 06 - Establir un protocol d’actuació en la recollida de residus en èpoques de més calor."/>
    <s v="Establishing a protocol for waste collection in hotter periods"/>
    <s v="_x000a_Per minimitzar els perjudicis derivats de les males olors procedents dels residus, en èpoques de més calor i onades de calor es preveuran mecanismes per tal d’adaptar el sistema de recollida de la FORM._x000a__x000a_Aprofitant que el servei actual incorpora un sistema de millora contínua caldrà establir un protocol per tal d’incrementar la freqüència de recollida de residus (sobretot de la FORM) en els episodis d’onada de calor. Tenint en compte que s’està en preparació d’un protocol o Pla d’emergència municipal per a episodis d’onada de calor, es podrà activar aquest protocol en el moment en que s’activi aquest procediment d’emergència. _x000a__x000a_També es poden preveure sistemes de recordatori dels dies i horaris de recollida d’aquest tipus de residus, per tal de que la població s’ajusti a aquests horaris. _x000a_"/>
    <s v="Servei de Manteniment Urbà_x000a_Tècnic responsable gestió de residus _x000a_"/>
    <n v="2016"/>
    <n v="2030"/>
    <s v="En curs"/>
    <m/>
    <m/>
    <s v="Empresa responsable de la recollida de residus"/>
    <s v="Calor extrema"/>
    <m/>
    <m/>
    <m/>
    <m/>
    <m/>
    <m/>
    <n v="0"/>
    <n v="2000"/>
    <n v="28000"/>
    <x v="0"/>
    <s v="Altres"/>
    <m/>
    <m/>
    <s v="Agenda 21: mesura 21"/>
    <s v="Ajuntament (directa)"/>
    <s v="Residus"/>
    <x v="3"/>
  </r>
  <r>
    <s v="Sant Cugat del Vallès"/>
    <n v="16"/>
    <x v="0"/>
    <x v="9"/>
    <s v="Urb 07 - Implantar les mesures per a ens locals que es marquen al pla d’actuació per a la millora de la qualitat de l’aire corresponent a la zona 2 de protecció especial."/>
    <s v="Implementing measures for us locals to dial the action plan for the improvement of the quality of the air corresponding to Zone 2 with special protection."/>
    <s v="La contaminació de l’aire és una preocupació pels seus efectes sobre la salut pública i el medi ambient. Des de fa anys s’estan adoptant mesures diverses, com el control de les emissions de substàncies nocives a l’atmosfera, la millora de la qualitat dels combustibles i les noves tecnologies. etc., que han contribuït a avançar i millorar; i sobretot, els últims anys, cal destacar l’elaboració de plans de millora de la qualitat de l’aire a diferents escales territorials. _x000a_El Pla d’actuació per a la millora de la qualitat de l’aire a les zones de protecció especial de l'ambient atmosfèric redactat per la Generalitat de Catalunya té com a objectiu assolir els nivells de qualitat de l’aire per a les partícules de diàmetre inferior a 10 micres (PM10) i el diòxid de nitrogen (NO2) als nivells que determina la legislació europea._x000a_Els municipis poden realitzar un seguit de mesures per ajudar a millorar la qualitat de l'aire._x000a_Sant Cugat es troba dins la Zona 2 de la Qualitat de l’Aire, pel que cal realitzar un seguiment de l’aplicació de les mesures que es marquen per als ens locals al Pla d’Actuació per a la Millora de la Qualitat de l’Aire.  _x000a__x000a_En aquest sentit, pel que fa a l’àmbit del transport terrestre i la mobilitat, cal tenir en compte la recent aprovació del Pla de Mobilitat Urbana. Tenint en compte aquesta interrelació, es proposa que en la comissió de seguiment del Pla d’Adaptació al Canvi Climàtic, s’integri al responsable de desenvolupament del PMU, per tal de fer el seguiment d’aquestes mesures. En aquest sentit, tenint en compte aquelles mesures que no han quedat integrades en el PMU, caldria estudiar el desenvolupament de les següents, a partir dels següents criteris: _x000a_• Mesura EL07: En coordinació amb la mesura EA8.2 del Pla Director de Mobilitat caldria analitzar la possibilitat d’impulsar flotes compartides de bicicletes i motos elèctriques. _x000a_• Mesura EL08: Es proposa tenir en compte els següents criteris que s’indiquen en aquesta mesura per la definició dels plecs del servei de neteja:_x000a_o Ruixats i neteges de carrers amb més trànsit per evitar la resuspensió de partícules_x000a_o Obligació de fer ruixats extres durant episodis ambientals de contaminació atmosfèrica_x000a_o Evitar utilitzar bufadors en la neteja viària_x000a_o Netejar els carrers preferentment cap a les 5h del matí per evitar la resuspensió a l’hora de trànsit més intens. _x000a_o Netejar tot un àrea i no exclusivament un carrer per incrementar l’eficàcia d’aquesta actuació._x000a_• Mesura EL12: S’incorpora a la mesura del present Pla d’Adaptació al Canvi Climàtic referent als plecs d’urbanització. _x000a_• Mesura EL14: Anàlisi de la necessitat i possibilitat de transformar les zones 30 previstes en el PMU en ZUAP. _x000a_• Mesura EL15: Regulació semafòrica amb priorització del transport públic_x000a__x000a_Pel que fa a les actuacions en l’àmbit de les obres públiques, caldrà analitzar si els plecs i/o ordenances reguladores de les obres públiques al municipi integren les actuacions previstes en aquest àmbit pel PAMQA: _x000a_• Mesura EL19: Inspecció de les emissions de l’obra pública_x000a_• Mesura EL20: Adequació de les serres  radials en el tall de peces a l’exterior_x000a_• Mesura EL21: Millorar la recollida de runes i residus de la construcció_x000a_• Mesura EL22: Ambientalitzar les obres i la maquinària_x000a__x000a_Finalment, caldrà tenir en compte les actuacions de sensibilització, formació, informació i comunicació  que es marquen (EL 25 a EL32), en les estratègies comunicatives de l’Ajuntament de Sant Cugat. _x000a__x000a__x000a__x000a_"/>
    <s v="Servei de Mobilitat_x000a_Tècnic de mobilitat_x000a_"/>
    <n v="2016"/>
    <n v="2024"/>
    <s v="En curs"/>
    <s v="X"/>
    <m/>
    <s v="Direcció General de Qualitat Ambiental_x000a_Servei de Medi Ambient_x000a_Servei Planejament i Gestió urbanística_x000a_Servei d’Obres i Projectes_x000a_Servei de Manteniment Urbà_x000a_"/>
    <s v="Calor extrema"/>
    <m/>
    <m/>
    <m/>
    <m/>
    <m/>
    <m/>
    <n v="0"/>
    <n v="150000"/>
    <n v="2100000"/>
    <x v="1"/>
    <s v="Mobilitat"/>
    <s v="Qualitat de l'aire"/>
    <m/>
    <s v="Pla de Mobilitat Urbana i Pla d’Actuació per a la Millora de la Qualitat de l’Aire (Direcció General de Qualitat Ambiental)"/>
    <s v="Ajuntament (directa)"/>
    <s v="Salut"/>
    <x v="3"/>
  </r>
  <r>
    <s v="Sant Cugat del Vallès"/>
    <n v="17"/>
    <x v="0"/>
    <x v="3"/>
    <s v="Aig 01 -Redactar el pla especial de torrents, rieres i zones humides."/>
    <s v="Write an special plan special of streams, rivers and  humid areas."/>
    <s v="Atès que la legislació estableix que els Ajuntaments són els responsables del manteniment dels cursos fluvials que discorren dins la zona urbana del seu municipi, i que la urbanització del territori ha anat envaint la zona propera al domini hidràulic, resulta necessari redactar un pla especial amb una diagnosi de l’estat actual de les rieres, torrents i zones humides, que determini les zones a protegir i estableixi el programa d’actuacions de restauració, millora del seu entorn, actuacions de   manteniment i un pla de vigilància. _x000a__x000a_Actualment es porten a terme desbrossaments puntuals de canyes a diferents rieres i torrents, i l’eliminació de tortugues en les zones humides, però cal anar més enllà amb un planejament que protegeixi el domini públic hidràulic, analitzi els punts de risc d’inundacions, restableixi la secció transversal de la capacitat de desguàs per esmorteir les avingudes d’aigua, i recuperi la vegetació de ribera, incrementant la biodiversitat d’aquests espais.  Aquest pla evitaria tenir que actuar de forma urgent per fer front a incidències, anticipant la seva ocurrència i preveient les necessàries mesures de prevenció. El Pla d’Actuació Municipal d’Inundacions de Protecció Civil inclou un mapa on s’identifiquen les àrees i punts amb risc d’inundació al terme municipal de Sant Cugat._x000a__x000a_Els apartats que ha d’incloure aquest pla especial són: _x000a__x000a_• Identificar i elaborar cartografia de les rieres, torrents i zones humides del municipi (estany dels Alous, estany de la Guinardera i pantà de Can Borrell)_x000a_• Elaborar un diagnòstic de l’estat actual que inclogui un estudi d’inundabilitat, la identificació de les infraestructures que interfereixen en l’espai fluvial (edificacions i instal•lacions), el patrimoni històric, arquitectònic i natural existent i els usos que s’hi desenvolupen, el règim urbanístic del sòl._x000a_• Establir els criteris de recuperació i restauració de l’hàbitat de ribera (eliminació d’espècies de fauna i flora al•lòctones, eliminació d’abocaments incontrolats, revegetació amb espècies autòctones, adequació paisatgística i renaturalització d’espais fluvials urbanitzats)_x000a_• Definir un programa i calendari de manteniment de la vegetació, talussos i passos soterrats en base a la rellevància i magnitud de cabal dels espais fluvials (identificar les rieres i torrents -o trams d’elles- i zones humides sobre les quals dur a terme actuacions de restauració i recuperació tenint en compte les guies i criteris marcats per l’Agència Catalana de l’Aigua)._x000a_• Definir un programa i calendari d’ordenació de les infraestructures que interfereixen en l’espai fluvial (edificacions i instal•lacions) aplicant els criteris establerts en el SUDS. _x000a_• Definir un programa i calendari de recuperació del patrimoni històric i arquitectònic existent en l’espai fluvial._x000a_• Establir els paràmetres urbanístics d’ordenació  i d’ús._x000a__x000a_Pel que fa a l’estany dels Alous, en tant que esdevé una zona humida localitzada en un espai molt urbanitzat es creu convenient concretar la gestió i la protecció d’aquest espai amb un procediment que analitzi la seva conservació i la seva relació amb el sistema hídric i amb la resta d’espais naturals de l’entorn.  _x000a__x000a_En aquest sentit es proposa la realització d’una Modificació Puntual del PGM, en tant que aquesta zona actualment es qualifica d’equipaments, per tal de qualificar-la amb una qualificació d’acord amb els seus valors naturals. _x000a__x000a_Aquesta Modificació hauria d’integrar els criteris del pla d’usos que s’està redactant, i garantir: _x000a_• Criteris de conservació dels ecosistemes característics d’aquest espai i de les seves fonts d’aportació d’aigua, per tal de garantir el manteniment de les seves fonts d’alimentació i la qualitat de les aigües. _x000a_• Establiments de potenciació del coneixement de la zona i activació del seu paper com a element d’educació ambiental. _x000a_• Garantir l’accessibilitat a l’àmbit i els espais de circulació per tal d’evitar els impactes associats a l’antropització de l’espai. _x000a_• Integració de l’espai en la xarxa d’espais lliures i zones de valor ambiental del municipi. _x000a_• Preveure la seva coordinació amb la mesura de millora de la gestió dels torrents i en concret amb el Torrent dels Alous. _x000a__x000a_En referència a altres zones d’acumulació d’aigües superficials al municipi, s’haurà de garantir la conservació i gestió de la zona de l’estany de la Guinardera, per tal de potenciar els seus valors ambientals i paisatgístic i la seva funcionalitat hídrica._x000a__x000a_Pel que fa al pantà de Can Borrell caldrà prosseguir amb les tasques de manteniment i conservació, com les tasques de retirada d’animals exòtics que s’hi desenvolupen, sovint per culpa de l’acció antròpica (tortugues o crancs). Cal_x000a_per tant conservar la lamina d’aigua i eliminar també espècies vegetals invasores. _x000a__x000a_Així mateix, es proposa iniciar els tràmits per a incorporar l’estany de la Guinardera i el pantà de Can Borrell en el Catàleg de Zones Humides de Catalunya. _x000a__x000a_"/>
    <s v="Servei de Medi Ambient_x000a_Cap de Secció de Qualitat i planificació ambiental_x000a_"/>
    <n v="2016"/>
    <n v="2020"/>
    <s v="En curs"/>
    <m/>
    <m/>
    <s v="Servei de Parcs i Jardins _x000a_Servei Manteniment Urbà_x000a_Protecció Civil de Sant Cugat_x000a_Servei Planejament i Gestió urbanística_x000a_Servei d’Obres i Projectes_x000a_Agència Catalana de l’Aigua (ACA)_x000a_Entitats ecologistes _x000a_Consorci del Parc Natural de la Serra de Collserola_x000a_Generalitat de Catalunya: Inventari de zones humides._x000a_"/>
    <s v="Inundacions"/>
    <s v="Augment del risc d'inundacions"/>
    <s v="Major durada de l'estiatge de rius i rieres"/>
    <s v="Assecatge/transformació zones humides"/>
    <m/>
    <m/>
    <m/>
    <n v="20000"/>
    <n v="0"/>
    <n v="20000"/>
    <x v="0"/>
    <s v="Urbanisme"/>
    <s v="Verd urbà"/>
    <s v="Aigua"/>
    <s v="Pla Director dels espais verds, Pla Director del cicle integral de l’aigua, Planejament urbanístic, Plecs de manteniment de rieres i torrents dels contractes de Parcs i Jardins i Medi Ambient, Pla d’usos de l’estany dels Alous (en fases de redacció) i PACC AMB_x000a_"/>
    <s v="Ajuntament (directa)"/>
    <s v="Medi ambient i biodiversitat"/>
    <x v="3"/>
  </r>
  <r>
    <s v="Sant Cugat del Vallès"/>
    <n v="18"/>
    <x v="0"/>
    <x v="5"/>
    <s v="Aig 02 – Redactar un pla director de drenatge sostenible al municipi"/>
    <s v="Write a master plan of sustainable drainage  for the village"/>
    <s v="A partir de l’Estudi de viabilitat d’aplicació de Sistemes de Drenatge Sostenible que ha redactat el Departament de Construccions Arquitectòniques i Secció de Tecnologia de l’ETSAV (UPC), en el que s’ha analitzat el territori del municipi, realitzat una diagnosi, establert uns objectius i proposat diverses estratègies d’intervenció, s’ha arribat a la conclusió que és necessari redactar un Pla Director de Drenatge Sostenible vinculat a una anàlisi global de tot el cicle de l’aigua. _x000a_Aquest pla Director proposaria solucions com:_x000a_• Paviments permeables_x000a_• Bandes i rases filtrants _x000a_• Cunetes verdes_x000a_• Dispositius d’infiltració_x000a_• Basses de retenció i infiltració_x000a_• Estranys i aiguamolls_x000a__x000a_Que caldria concretar en funció dels fluxos hidrològics de les 5 conques identificades, tenint en compte la pluviometria, l’escorrentia, capacitat d’infiltració i nivell d’impermeabilització. Els objectius serien: _x000a_• Controlar les escorrenties en parcs i jardins_x000a_• Controlar les escorrenties  amb incidència a la via pública_x000a_• Controlar la inundabilitat_x000a_• Controlar l’aprofitament de l’aigua freàtica  _x000a__x000a_Aquest document permetria coordinar totes les actuacions d’obres que es realitzessin en el municipi  i les diverses àrees relacionades: Servei d’Obres i Projectes, Servei de Parc i Jardins, Servei de Planejament i Gestió urbanística, i Servei de Medi Ambient. _x000a__x000a_"/>
    <s v="Cap de servei de Manteniment urbà"/>
    <n v="2016"/>
    <n v="2030"/>
    <s v="En curs"/>
    <m/>
    <m/>
    <s v="Servei de Parcs i Jardins_x000a_Servei de Medi Ambient_x000a_Servei Planejament i Gestió urbanística_x000a_Servei d’Obres i Projectes_x000a_"/>
    <s v="Inundacions"/>
    <s v="Augment del risc d'inundacions"/>
    <m/>
    <m/>
    <m/>
    <m/>
    <m/>
    <n v="15000"/>
    <n v="5000"/>
    <n v="85000"/>
    <x v="0"/>
    <s v="Verd urbà"/>
    <s v="Aigua"/>
    <m/>
    <s v="Pla Director d’espais Verds, Pla Director del cicle integral de l’aigua, Pla especial de torrents, rieres i zones humides, Agenda 21: Mesura 42 i PACC AMB_x000a_"/>
    <s v="Ajuntament (directa)"/>
    <s v="Aigua"/>
    <x v="3"/>
  </r>
  <r>
    <s v="Sant Cugat del Vallès"/>
    <n v="19"/>
    <x v="0"/>
    <x v="5"/>
    <s v="Aig 03 - Redactar un Pla director del cicle integral de l’aigua."/>
    <s v="Write a master plan of the water cycle."/>
    <s v="Tenint en compte la rellevància del vector aigua i de la possible afectació del canvi climàtic sobre aquest recurs, és convenient redactar un Pla Director del cicle integral de l’Aigua. Aquest haurà de tenir en compte el Pla Director d’Aprofitament de Recursos Hídrics Alternatius de l’Àrea Metropolitana de Barcelona i un Pla d’Abastament d’aigua. _x000a__x000a_Atès que el sud del municipi de Sant Cugat es troba en la vessant obaga del Parc de Collserola i el casc urbà en la plana del Vallès, per sota el sòl discorre un curs d’aigües freàtiques molt important amb nombroses mines, que constitueix un recurs gens menyspreable que ens pot veure afectat per la fluctuació de les precipitacions, la impermeabilització del sòl o la sobreexplotació._x000a__x000a_El Pla director del cicle integral de l’Aigua de Sant Cugat ha d’integrar mesures a desenvolupar des del punt de vista local, a partir dels següents criteris: _x000a__x000a_• Concepció del cicle integral de l’aigua: abastament, sanejament, tractament, reutilització i retorn al medi.   _x000a_• Diagnosi detallada de les condicions actuals d’abastament i d’estat actual de la xarxa. Per aquest motiu cal analitzar la disponibilitat d’aprofitar aigües freàtiques a partir d’estudis hidrogeològics i dur a terme un inventari i seguiment de l’ús d’aigües freàtiques:_x000a_ Cens de fonts en sòl no urbà_x000a_ Cens de pous públics i privats_x000a_ Aprofitament d’aigua pel reg de parcs i jardins (estudi de l’aforament, seguiment del consum i del nivell freàtic amb la instal•lació de piezòmetres)_x000a_ Qualitat de l’aigua freàtica (per detectar contaminacions)_x000a_• Inventari, cartografia i rehabilitació de la xarxa de clavegueram existent. _x000a_• Inventari, cartografia i tipus de la xarxa de reg de parcs i jardins existent. _x000a_• Anàlisi d’estratègies per a augmentar l’abastament a partir de recursos propis, així com de reutilització d’aigües pluvials o aigües grises. En relació a les aigües pluvials, caldrà coordinar-se amb l’estudi de viabilitat de la introducció de sistemes urbans de drenatge sostenible al municipi. Cal analitzar les infraestructures necessàries per a aquests aprofitaments, els responsables de la seva execució i gestió. _x000a_• Explorar la possibilitat, en els usos on sigui possible, de l’ús d’aigua no potable provinent d’aigües pluvials, freàtiques o regenerades (per exemple en el reg de les instal•lacions de les Zones Esportives Municipals –ZEM-, parcs i jardins, horts urbans). _x000a_• Anàlisi de l’ús de l’aigua en els diferents sectors econòmics del municipi (industrial, comercial, serveis..) per tal d’establir procediments específics d’estalvi. _x000a_• Actuacions per a la millora del rendiment de la xarxa de distribució d’aigua. _x000a__x000a_Tenint en compte que al 2019 s’ha de renovar la concessió d’aigües, es considera que és el moment per a que aquesta concessió englobi el cicle complet de l’aigua (abastament, sanejament, reutilització) i per tant, en el plec de clàusules d’aquesta concessió caldria incloure la realització d’aquest Pla Director del Cicle Integral de l’Aigua. _x000a__x000a_"/>
    <s v="Cap de servei de Manteniment Urbà"/>
    <n v="2017"/>
    <n v="2025"/>
    <s v="En curs"/>
    <s v="X"/>
    <m/>
    <s v="Servei de Medi Ambient_x000a_Servei de Parcs i Jardins_x000a_Empresa concessionada_x000a_Servei Planejament i Gestió urbanística_x000a_Servei d’Obres i Projectes_x000a_Agència Catalana de l’Aigua (ACA)_x000a_Àrea Metropolitana de Barcelona (AMB)_x000a_"/>
    <s v="Sequeres"/>
    <s v="Augment de les sequeres (durada, freqüència i intensitat)"/>
    <s v="Augment del risc d'inundacions"/>
    <m/>
    <m/>
    <m/>
    <m/>
    <n v="50000"/>
    <n v="5000"/>
    <n v="90000"/>
    <x v="0"/>
    <s v="Aigua"/>
    <s v="Urbanisme"/>
    <s v="Verd urbà"/>
    <s v="Mesures Agenda 21: 36, Estudi de viabilitat d’implantació de SUDS al municipi, Pla Director dels Espais Verds, Pla Especial de torrents, rieres i zones humides i PACC AMB_x000a_"/>
    <s v="Ajuntament (directa)"/>
    <s v="Aigua"/>
    <x v="3"/>
  </r>
  <r>
    <s v="Sant Cugat del Vallès"/>
    <n v="20"/>
    <x v="0"/>
    <x v="5"/>
    <s v="Aig 04 - Actualitzar els plans de contingència en cas de sequera."/>
    <s v="Update contingency plans in case of drought"/>
    <s v="Atès que es disposa d’un Pla de contingència en cas de  sequera redactat l’any 2007, és necessari preveure la seva revisió i actualització de forma periòdica, així com els plans de contingència per a empreses del municipi que estan en fase de redacció. També és necessari redactar-ne per a d’altres activitats (com l’hotelera). _x000a__x000a_"/>
    <s v="Servei de Medi Ambient_x000a_Cap de Secció de Qualitat i Planificació Ambiental_x000a_"/>
    <n v="2016"/>
    <n v="2030"/>
    <s v="En curs"/>
    <m/>
    <m/>
    <s v="Secció d’Activitats del Servei de Medi Ambient_x000a_Servei de Parcs i Jardins_x000a_Servei de Manteniment Urbà_x000a_Promoció econòmica_x000a_"/>
    <s v="Sequeres"/>
    <s v="Augment de les sequeres (durada, freqüència i intensitat)"/>
    <m/>
    <m/>
    <m/>
    <m/>
    <m/>
    <n v="5000"/>
    <n v="0"/>
    <n v="5000"/>
    <x v="0"/>
    <s v="Aigua"/>
    <m/>
    <m/>
    <s v="Pla de Contingència i Pla Director del cicle integral de l’aigua_x000a_"/>
    <s v="Ajuntament (directa)"/>
    <s v="Aigua"/>
    <x v="3"/>
  </r>
  <r>
    <s v="Sant Cugat del Vallès"/>
    <n v="21"/>
    <x v="0"/>
    <x v="2"/>
    <s v="Nat 01 – Implantar una gestió forestal sostenible que redueixi el risc d'incendi i incrementi la biodiversitat del bosc."/>
    <s v="Implementing sustainable management of the forest  to reduce fire risk and increase the biodiversity of the forest."/>
    <s v="Atès que el 51% de la superfície de Sant Cugat és zona forestal, que el municipi està declarat d’alt risc d’incendi pel decret 64/1994, pel qual s’estableixen mesures de prevenció d’incendis forestals, i els seus boscos no són madurs ni tenen biodiversitat, cal dur a terme la implantació d’una gestió forestal sostenible que inclogui: _x000a__x000a_• Redactar plans d’ordenació forestal de finques públiques_x000a_• Elaborar un plànol de delimitació d’urbanitzacions, zones urbanitzades i edificacions aïllades_x000a_• Elaborar un catàleg de camins públics _x000a_• Incrementar el manteniment de les franges de protecció i seguretat de les d’urbanitzacions, zones urbanitzades, edificacions aïllades, camins de la xarxa viària bàsica d’incendis i de les línies elèctriques de l’enllumenat públic per tal que sigui anual (comportaria una reducció del cost econòmic per superfície i quilòmetre)._x000a_• Actualitzar cada 4 anys el Pla de Prevenció d’Incendis Forestals_x000a_• Realitzar el manteniment i la senyalització dels camins de la xarxa viària bàsica d’incendis per facilitar accés de maquinària contra incendis i evacuació de veïns i  visitants)._x000a_• Construir un cobert per ramats a Can Monmany, per que realitzin el manteniment del sotabosc amb les pastures._x000a_• Construir un centre d’acopi de biomassa per assecar la fusta i transformar-la en estella._x000a_• Cedir l’explotació forestal sostenible al Consorci del Parc de Collserola per unificar criteris, reduir costos i optimitzar l’extracció de fusta amb els camins de desembosc i establiment de carregadors. _x000a_• Reforestacions._x000a_• Rompudes i estassades arreu per recuperar els camps agrícoles._x000a__x000a_El manteniment de la vegetació de la xarxa d’enllumenat públic caldria que s’inclogués en el plec de clàusules pel servei de manteniment d’aquesta xarxa, les tasques de vigilància i neteja de l’entorn de les línies. _x000a__x000a_Per una altra banda, s’ha de dur a terme una tasca de comprovació del manteniment de la zona de seguretat a l’entorn de les línies elèctriques de baixa i mitja tensió que correspon a les companyies subministradores d’electricitat, i en cas que s’observin zones amb necessitat de manteniment, comunicar-ho a la companyia elèctrica._x000a__x000a_S’ha de mantenir la realització de campanyes de prevenció d’incendis forestals durant les èpoques de l’any amb més risc (del 15 de març al 15 d’octubre). A aquests efectes, cal mantenir les reunions de coordinació entre els tècnics de la gestió forestal, el tècnic de protecció civil i l’àrea de comunicació i premsa de l’Ajuntament, així com seguir assistint a la presentació de la campanya d’incendis del Consorci del Parc Natural de la Serra de Collserola on també es convoca als responsables de l’ADF, bombers i tècnics municipals d’altes ajuntaments que conformen el Parc. _x000a_"/>
    <s v="Servei de Medi Ambient_x000a_Cap de Secció de Qualitat i Planificació Ambiental_x000a_"/>
    <n v="2016"/>
    <n v="2030"/>
    <s v="En curs"/>
    <m/>
    <m/>
    <s v="Empreses concessionàries dels treballs de manteniment_x000a_Seguretat Ciutadana i Protecció Civil_x000a_ADF i Federació d’ADF’s_x000a_Servei de manteniment urbà_x000a_Serveis tècnics del Consorci del Parc Natural de la Serra de Collserola_x000a_Oficina Tècnica de Prevenció d’Incendis de la DIBA_x000a_Consell Comarcal del Vallès Occidental_x000a_"/>
    <s v="Incendis forestals"/>
    <s v="Major risc d'incendi"/>
    <m/>
    <m/>
    <m/>
    <m/>
    <m/>
    <n v="0"/>
    <n v="350000"/>
    <n v="4900000"/>
    <x v="1"/>
    <s v="Medi natural"/>
    <m/>
    <m/>
    <s v="Agenda 21: Mesures 98, 99 i 100, Pla d’Ordenació Forestal i Pla especial d'ordenació i de preservació del medi natural del Parc de Collserola (PEPCo)_x000a_"/>
    <s v="Ajuntament (directa)"/>
    <s v="Agricultura i sector forestal"/>
    <x v="3"/>
  </r>
  <r>
    <s v="Sant Cugat del Vallès"/>
    <n v="22"/>
    <x v="0"/>
    <x v="2"/>
    <s v="Nat 02 - Redactar i implantar un programa d’agricultura ecològica."/>
    <s v="Write and implement a program of ecological agriculture."/>
    <s v="Sant Cugat era un municipi amb una gran activitat agrícola de conreu de secà que avui en dia s’ha abandonat i molts camps s’han cobert per la colonització del bosc proper. Atès que la producció agrícola és considerada estratègica per reduir les emissions produïdes pel transport i la seva conservació, és necessari recuperar i promoure l’activitat agrícola del municipi amb la redacció i implantació un Programa d’Agricultura Ecològica, tant amb l’implantació d’horts urbans (inclosos els escolars), com periurbans així com de camps de secà enmig del bosc,  amb l’objectiu de:_x000a_• Obtenir productes de proximitat (Km 0) i comercialitzar-los amb una etiqueta identificativa que li doni valor_x000a_• Reduir la pol•lució i millorar la qualitat de l’aire en els horts urbans_x000a_• Incrementar la infiltració de precipitacions al sòl que ajuden al control de les inundacions_x000a_• Aprofitar les aigües pluvials._x000a_• Reduir el risc d’incendi en zones en contacte amb zones forestals. _x000a__x000a_Dins d’aquest programa, es poden estudiar acords de custòdia del territori que permetin la recuperació de l’activitat agrícola al municipi tant en terrenys de propietat pública com privada. _x000a_Tenint en compte que més d’un 90% de la superfície forestal és de propietat privada, cal incentivar la realització de Plans d’Ordenació Forestal, que permetin l’impuls de l’activitat agrícola. Així mateix, caldrà tenir en compte la implantació del Pla Agropecuari aprovat pel Consorci del Parc Natural de la Serra de Collserola. _x000a__x000a_Aquests conreus hauran de tenir en compte la seva adaptabilitat als efectes esperats del canvi climàtic, i, per tant, caldrà valorar que: _x000a__x000a_• L’augment de les temperatures previst pot comportar la disminució de la productivitat per a algunes espècies no adaptades a l’estrès tèrmic, mentre que en d’altres pot arribar a suposar-ne un increment. _x000a_• Conservar els sòls amb valor agrícola front processos urbanitzadors._x000a_• Incrementar la biodiversitat agrícola per evitar el risc mono específic._x000a_• Millorar l'emmagatzematge d’aigua i la fertilitat dels sòls i seleccionar els millors sòls per a cada funció._x000a_• Fomentar mètodes i sistemes agronòmics en base al coneixement de les espècies conreades i dels llocs on es fan créixer, amb la idea d’implantar una agricultura adaptable_x000a__x000a_Per portar a terme aquesta mesura i potenciar l’activitat agrícola al municipi es proposa establir col•laboracions i  treball en comú amb organismes especialitzats (per exemple l’IRTA – Institut de Recerca i Tecnologia Agroalimentàries) per definir les tipologies de conreu idònies tenint en compte l’adaptació al canvi climàtic. _x000a_"/>
    <s v="Servei de Medi Ambient_x000a_Cap de Secció de Qualitat i Planificació Ambiental_x000a_"/>
    <n v="2016"/>
    <n v="2020"/>
    <s v="En curs"/>
    <m/>
    <m/>
    <s v="Servei d’Educació _x000a_Servei de Parcs i Jardins_x000a_Servei de Manteniment Urbà_x000a_"/>
    <s v="Altres (especificar)"/>
    <s v="Major risc d'incendi"/>
    <s v="Canvis en les zones cultivables"/>
    <m/>
    <m/>
    <m/>
    <m/>
    <n v="0"/>
    <n v="30000"/>
    <n v="120000"/>
    <x v="2"/>
    <s v="Medi natural"/>
    <s v="Aigua"/>
    <s v="Educació"/>
    <s v="Pla Director d’Espais Verds, Pla Director del cicle integral de l’aigua, Pla de dinamització educativa, Pla especial d'ordenació i de preservació del medi natural del Parc de Collserola (PEPCO), Pla Agropecuari del Parc de Collserola, PACC AMB i Programa de Desenvolupament Rural de Catalunya 2014-2020_x000a__x000a_"/>
    <s v="Ajuntament (directa)"/>
    <s v="Agricultura i sector forestal"/>
    <x v="3"/>
  </r>
  <r>
    <s v="Sant Cugat del Vallès"/>
    <n v="23"/>
    <x v="0"/>
    <x v="3"/>
    <s v="Nat 03 - Redactar una ordenança del verd i de l’arbrat."/>
    <s v="Write a city ordinance about the trees and the green. "/>
    <s v="Per tal de poder establir uns criteris generals d’aplicació a tota la superfície verda i arbrada del municipi es proposa l’elaboració d’una Ordenança del Verd i de l’Arbrat, tant a nivell públic com privat. Aquesta ordenança hauria de regular elements com: _x000a_• Criteris pels parcs urbans i arbrat viari en els projectes d’urbanització. _x000a_• Localització dels exemplars arboris, marc de plantació i distàncies als diferents elements de la via pública i propietats privades. _x000a_• Incloure un catàleg d’espècies vegetals que tingui en compte els riscos del municipi i les àrees on es localitzi la vegetació. Per tant, caldrà un: _x000a_o Ús d’espècies amb menor vulnerabilitat als incendis forestals (especialment en zones en contacte amb masses forestals). _x000a_o Ús d’espècies amb menor necessitat hídrica._x000a_o Ús d’espècies amb menor incidència en les al•lèrgies. _x000a_• L’ús d’espècies de caràcter invasor, que poden veure’s afavorides amb les noves condicions climàtiques. En aquest sentit caldrà tenir en compte el document “Cambio climático y especies exóticas Invasoras en España” _x000a_• Regular les condicions i criteris de les operacions de reg. _x000a__x000a_A l’avanç del Pla especial del Parc Natural de Collserola es preveu una mesura que s’hi pot relacionar: “Endegar un programa enfocat a preservar i mantenir la biodiversitat global del parc i, en particular, dels dos àmbits de Reserva Natural Parcial. Aquesta línia inclourà un inventari de la biodiversitat del parc amb mesures de protecció, control i monitoratge. Dins del programa també es farà incidència als possibles efectes del canvi climàtic sobre la biodiversitat”._x000a__x000a_"/>
    <s v="Cap de Servei de Parcs i Jardins"/>
    <n v="2016"/>
    <n v="2030"/>
    <s v="En curs"/>
    <m/>
    <m/>
    <s v="Servei Planejament i Gestió urbanística _x000a_Servei de Medi Ambient_x000a_Servei d’Obres i Projectes_x000a_Servei de manteniment urbà (enllumenat públic)_x000a_"/>
    <s v="Sequeres"/>
    <s v="Major risc d'incendi"/>
    <s v="Augment de desertització o aridesa"/>
    <s v="Augment de les al·lèrgies"/>
    <m/>
    <m/>
    <m/>
    <n v="5000"/>
    <n v="5000"/>
    <n v="75000"/>
    <x v="0"/>
    <s v="Medi natural"/>
    <s v="Aigua"/>
    <m/>
    <s v="Pla Director d’Espais Verds, Pla Director del cicle integral de l’aigua, Pla especial de torrents, rieres i zones humides, Agenda 2: Mesures 15, 39, Avanç del Pla especial del Parc Natural de Collserola i PACC AMB _x000a__x000a_"/>
    <s v="Ajuntament (directa)"/>
    <s v="Medi ambient i biodiversitat"/>
    <x v="3"/>
  </r>
  <r>
    <s v="Sant Cugat del Vallès"/>
    <n v="24"/>
    <x v="0"/>
    <x v="3"/>
    <s v="Nat 04 - Integrar en el Pla Director d’espais verds criteris de mitigació i d’adaptació del canvi climàtic."/>
    <s v="Integrate in the Director Plan of green spaces, criteria for mitigation and adaptation to climayr change. "/>
    <s v="L'any 2017 es va aprovar el Pla Director del verd urbà, document que incorpora criteris d’adaptació al canvi climàtic, tant en el disseny del espais com en les espècies a seleccionar per a aquests espais lliures. En aquest sentit, estableix les línies fins al 2033 per potenciar l'ús racional de l'aigua, apostar per adobs orgànics i prioritzar el tractament_x000a_natural contra les plagues. _x000a_El pla analitza l'entorn verd de la ciutat i defineix els criteris que s'han de seguir per fer un manteniment sostenible, consolidar i millorar el conjunt d'aquest patrimoni natural de la ciutat amb la voluntat de millorar la_x000a_qualitat urbana. Entre d'altres mesures, el pla preveu potenciar l'ús racional de l'aigua incorporant als parcs més espècies arbustives adaptades al clima mediterrani. El document aposta per fer ús exclusiu d'adobs orgànics i prioritza l'ús de tractaments naturals per fer control de plagues. També inclou potenciar el verd urbà com a element educatiu i divulgatiu._x000a_En la diagnosi del pla, s'ha calculat que Sant Cugat té 54.400 arbres urbans. El nombre no és definitiu perquè falta sumar-hi la xifra d'exemplars als espais de transició entre zona urbana i forestal i a Valldoreix. Es preveu que la dada definitiva s'enfili als 80.000. De fet, per cada habitant de Sant Cugat hi ha 33,3 metres quadrats de zona verda mentre que de mitjana als municipis de la demarcació de Barcelona aquesta ràtio és de 10,9._x000a_Algunes de les línies que es tracten en el Pla són:_x000a_• Definició de les espècies a preveure segons l’ús i localització de cada espai lliure, d’acord amb el catàleg d’espècies amb major capacitat d’adaptació que es proposa en el present Pla d’Adaptació al Canvi Climàtic. _x000a_• Integració de criteris de disseny de l’espai lliure de sistemes de drenatge i reaprofitament de les aigües pluvials. _x000a_• Integració de criteris d’eficiència en els sistemes de reg._x000a_• Previsió en el seu disseny d’espais per tal d’aprofitar els espais lliures en els moments d’episodis d’onades de calor. _x000a_• Previsió de nous espais lliures al municipi, especialment en les zones més denses, i d’acord amb el projecte #reconnectaenverd. _x000a_• Convertir  alguns dels solars desocupats temporalment en horts o altres usos d’interès públic._x000a_• Col•laborar amb les entitats sense ànim de lucre que vulguin realitzar activitats dirigides a la conservació, informació i divulgació del verd i la biodiversitat, a través d’acords de custodia._x000a__x000a_Aquests criteris integrats en el Pla Director del verd urbà s’hauran de complementar amb la Ordenança General del Verd i de l’Arbrat que es proposa a l’acció NAT 02._x000a_"/>
    <s v="Cap del Servei de Parcs i Jardins"/>
    <n v="2015"/>
    <n v="2016"/>
    <s v="Completada"/>
    <m/>
    <m/>
    <s v="Servei de Medi Ambient_x000a_Consorci del Parc Natural de la Serra de Collserola_x000a_"/>
    <s v="Calor extrema"/>
    <s v="Augment de desertització o aridesa"/>
    <s v="Augment de les al·lèrgies"/>
    <s v="Canvis en les espècies urbanes (p. Ex. Adaptació de les cotorres)"/>
    <m/>
    <m/>
    <m/>
    <n v="0"/>
    <n v="10000"/>
    <n v="20000"/>
    <x v="0"/>
    <s v="Medi natural"/>
    <s v="Aigua"/>
    <s v="Verd urbà"/>
    <s v="Pla Director d’Espais Verds, Pla Director del cicle integral de l’aigua, Pla especial de torrents, rieres i zones humides, Pla de risc d’arbrat viari, Agenda: Mesures 21: 94, 97 i PACC AMB_x000a_"/>
    <s v="Ajuntament (directa)"/>
    <s v="Medi ambient i biodiversitat"/>
    <x v="3"/>
  </r>
  <r>
    <s v="Sant Cugat del Vallès"/>
    <n v="25"/>
    <x v="0"/>
    <x v="3"/>
    <s v="Nat 05 - Realitzar un pla de risc de l’arbrat urbà. "/>
    <s v="Make a plan for risk urban trees ."/>
    <s v="Tenint en compte la possibilitat d’increment d’episodis de tipus tempestuós (ventades, tempestes, nevades), es proposa la realització d’un pla específic que analitzi el risc derivat de la possible caiguda de l’arbrat existent en l’entorn urbà. _x000a__x000a_Aquest pla s’estructuraria en els següents continguts:_x000a_• Inventari i avaluació_x000a_• Seguiment _x000a_• Substitució o mesures correctores"/>
    <s v="Cap de Servei de Parcs i Jardins"/>
    <n v="2017"/>
    <n v="2030"/>
    <s v="En curs"/>
    <m/>
    <m/>
    <s v="Servei de Manteniment Urbà_x000a_Seguretat Ciutadana i Protecció Civil_x000a_Servei de Medi Ambient_x000a_"/>
    <s v="Sequeres"/>
    <s v="Efectes en infraestructures"/>
    <m/>
    <m/>
    <m/>
    <m/>
    <m/>
    <n v="40000"/>
    <n v="100000"/>
    <n v="1340000"/>
    <x v="1"/>
    <s v="Verd urbà"/>
    <s v="Altres"/>
    <m/>
    <s v="Pla Director d’espais verds, Pla d’Actuació Municipal per a emergències per ventades, Pla d’Actuació Municipal per a emergències per nevades, Pla d’Actuació Municipal per a emergències per inundacions i PACC AMB_x000a_"/>
    <s v="Ajuntament (directa)"/>
    <s v="Medi ambient i biodiversitat"/>
    <x v="3"/>
  </r>
  <r>
    <s v="Sant Cugat del Vallès"/>
    <n v="26"/>
    <x v="0"/>
    <x v="3"/>
    <s v="Nat 06- Implementar un programa d’actuació per detecció i control de plagues."/>
    <s v="Implement aa action program for detection and pest control."/>
    <s v="Sant Cugat pateix diverses plagues d’aus (coloms i cotorres), de mamífers (senglars i rates), insectes (mosquit tigre, tigre del plàtan, escarbat morrut, pugons, etc.) i fongs, i per fer-los front, el Servei de Medi Ambient i de Parcs i Jardins té contractats diversos serveis de control a empreses especialitzades. És necessari que els plecs de clàusules d’aquests contractes incloguin un programa de control integrat amb criteris de protecció de la salut, mediambientals i d’efectivitat. _x000a__x000a_Aquest programa s’estructurarà en 4 fases:_x000a_• Inspecció._x000a_• Avaluació i diagnòstic de la situació._x000a_• Disseny d’un pla de treball i realització del servei._x000a_• Avaluació continuada del Programa de control de plagues._x000a_I es georeferenciaran tant els punts o sectors on s’hagin detectat les plagues com els punts de control i tractament, així com el seu seguiment continuat en el temps._x000a__x000a_Caldrà integrar en el control de les plagues existents amb les que vagin apareixent a conseqüència del canvi climàtic._x000a_"/>
    <s v="Servei de Medi Ambient_x000a_Cap de Secció de Salut Pública (per aus, rosegadors, insectes rastrers, mosquit tigre)_x000a_Cap de Secció de Qualitat i Planificació ambiental (pel senglar)_x000a_Cap de Servei de Parcs i Jardins (per plagues de parcs i jardins i arbrat viari)_x000a_"/>
    <n v="2016"/>
    <n v="2030"/>
    <s v="En curs"/>
    <m/>
    <m/>
    <s v="Seguretat Ciutadana  (pel senglar)_x000a_Agents Rurals (pel senglar)_x000a_Consorci del Parc natural de la Serra de Collserola _x000a_"/>
    <s v="Calor extrema"/>
    <s v="Vulnerabilitat de les espècies forestals a malalties i plagues"/>
    <s v="Aparició de noves malaties"/>
    <m/>
    <m/>
    <m/>
    <m/>
    <n v="181500"/>
    <n v="90000"/>
    <n v="1441500"/>
    <x v="1"/>
    <s v="Altres"/>
    <m/>
    <m/>
    <s v="PACC AMB: Mesura D.2.1."/>
    <s v="Ajuntament (directa)"/>
    <s v="Medi ambient i biodiversitat"/>
    <x v="3"/>
  </r>
  <r>
    <s v="Sant Cugat del Vallès"/>
    <n v="27"/>
    <x v="0"/>
    <x v="3"/>
    <s v="Nat 07- Projecte d’avaluació de la capacitat d’absorció del CO2 per la massa verda del municipi"/>
    <s v="Evaluation project of CO2 absorption capacity for the green mass of the municipality"/>
    <m/>
    <s v="Servei de Parcs i Jardins"/>
    <n v="2018"/>
    <n v="2024"/>
    <s v="No iniciada"/>
    <m/>
    <m/>
    <s v="CREAF"/>
    <s v="Sequeres"/>
    <s v="Vulnerabilitat de les espècies forestals a malalties i plagues"/>
    <m/>
    <m/>
    <m/>
    <m/>
    <m/>
    <n v="50000"/>
    <n v="0"/>
    <n v="50000"/>
    <x v="0"/>
    <m/>
    <m/>
    <m/>
    <m/>
    <m/>
    <m/>
    <x v="3"/>
  </r>
  <r>
    <s v="Sant Cugat del Vallès"/>
    <n v="28"/>
    <x v="0"/>
    <x v="5"/>
    <s v="Sal 01 – Aprovar un Pla d'inspecció d'anàlisi d'aigua de fonts. "/>
    <s v="Approve a Plan of analysis inspection of water sources."/>
    <s v="A Sant Cugat trobem una gran quantitat de fonts tant en els parcs i jardins, com en les places així com en la zona forestal. Atesa la variació de temperatura, la qualitat de l’aigua es pot veure afectada per l’evaporació del clor (en les fonts amb aigua de xarxa), com per la baixa infiltració d’aigües pluvials al sòl per la pèrdua de coberta vegetal al bosc.  _x000a__x000a_La Secció de Salut pública estableix mesures d’inspecció i anàlisi de la qualitat de l’aigua d’una mostra de fonts  de parcs i jardins, que caldria estendre a les fonts ubicades en el medi natural._x000a__x000a_Per tant cal redactar i aprovar un Pla d’inspecció i anàlisi d’aigua de les fonts que inclogui: _x000a_• Cens i georeferenciació de les fonts._x000a_• Inspecció._x000a_• Recollida de mostres._x000a_• Anàlisi i diagnòstic de la qualitat._x000a_• Establiment de mesures correctores._x000a_• Campanya de comunicació._x000a__x000a_Caldrà comunicar/sol•licitar l’aprofitament d’aigua de les fonts en medi natural a l’ACA. _x000a_"/>
    <s v="Servei de Medi Ambient_x000a_Cap de Secció de Salut Pública _x000a_"/>
    <n v="2016"/>
    <n v="2030"/>
    <s v="En curs"/>
    <m/>
    <m/>
    <s v="Servei de Parcs i Jardins _x000a_Consorci del Parc natural de la Serra de Collserola _x000a_"/>
    <s v="Sequeres"/>
    <s v="Aparició de noves malaties"/>
    <m/>
    <m/>
    <m/>
    <m/>
    <m/>
    <n v="10000"/>
    <n v="14000"/>
    <n v="206000"/>
    <x v="2"/>
    <m/>
    <m/>
    <m/>
    <m/>
    <s v="Ajuntament (directa)"/>
    <s v="Aigua"/>
    <x v="3"/>
  </r>
  <r>
    <s v="Sant Cugat del Vallès"/>
    <n v="29"/>
    <x v="1"/>
    <x v="1"/>
    <s v="Sal 02 - Realitzar sessions d'informació a la ciutadania des de Protecció de la Salut sobre els impactes del canvi climàtic en la salut."/>
    <s v="Do briefings to citizens,from Health Protection for the impacts of climate change on health."/>
    <s v="La Secció de Salut Pública i la Secció de Qualitat i Planejament Ambiental han de dur a terme una campanya d’informació a la ciutadania sobre els impactes del canvi climàtic en la salut, amb la col•laboració de l’àmbit de premsa i comunicació._x000a_ _x000a_Aquesta campanya ha d’incloure: _x000a_• Precaucions sobre onades de calor_x000a_• Increment del nivell d’ozó troposfèric_x000a_• Increment de malalties respiratòries, al•lèrgies i afeccions cardíaques, problemes circulatoris, etc._x000a_S’utilitzaran com a canals els Centres d’Atenció Primària’s, la web municipal, i els mitjans de comunicació locals. _x000a_"/>
    <s v="Servei de Medi Ambient_x000a_Cap de Secció de Salut Pública _x000a_"/>
    <n v="2016"/>
    <n v="2030"/>
    <s v="En curs"/>
    <m/>
    <m/>
    <s v="Agència de Salut Pública de Catalunya_x000a_Centre d’Atenció Primària de Sant Cugat_x000a_Hospital General de Catalunya_x000a_"/>
    <s v="Altres (especificar)"/>
    <s v="Aparició de noves malaties"/>
    <m/>
    <m/>
    <m/>
    <m/>
    <m/>
    <n v="0"/>
    <n v="5000"/>
    <n v="70000"/>
    <x v="0"/>
    <m/>
    <m/>
    <m/>
    <m/>
    <s v="Ajuntament (indirecte)"/>
    <s v="Protecció civili i emergències"/>
    <x v="3"/>
  </r>
  <r>
    <s v="Sant Cugat del Vallès"/>
    <n v="30"/>
    <x v="0"/>
    <x v="9"/>
    <s v="Sal 03 - Comunicar els tractaments fitosanitaris, obres, onades d’al·lèrgens i superacions del llindar d'ozó a la web municipal."/>
    <s v="Communicate phytosanitary treatment, brickworks , waves of allergens and threshold exceedances of ozone in the municipal website ."/>
    <s v="Aquest Pla d’Adaptació del Canvi Climàtic estableix que com a conseqüència del increment de temperatures o de la major freqüència d’episodis de pluja caldrà preveure accions de tractaments fitosanitaris, fer front a les onades de calor, increment d’al.lèrgens, dur a terme obres d’acondicionament de les zones urbanes i forestals i que es superi el llindar d’ozó._x000a__x000a_Els serveis i seccions municipals responsables de dur a termes aquestes accions, hauran de comunicar-les a la web municipal en compliment de la normativa de transparència i protecció de la salut pública. _x000a_"/>
    <s v="Servei de Medi Ambient_x000a_Cap de Secció de Salut Pública _x000a_"/>
    <n v="2016"/>
    <n v="2030"/>
    <s v="En curs"/>
    <m/>
    <m/>
    <s v="Servei de Parcs i Jardins_x000a_Servei de Manteniment Urbà_x000a_Servei de Mobilitat_x000a_Servei Planejament i Gestió urbanística_x000a_Servei d’Obres i Projectes_x000a_Agència de Salut Pública de Catalunya_x000a_Centre d’Atenció Primària de Sant Cugat_x000a_Hospital General de Catalunya_x000a_"/>
    <s v="Calor extrema"/>
    <s v="Aparició de noves malaties"/>
    <m/>
    <m/>
    <m/>
    <m/>
    <m/>
    <n v="0"/>
    <n v="1000"/>
    <n v="14000"/>
    <x v="0"/>
    <m/>
    <m/>
    <m/>
    <m/>
    <s v="Ajuntament (directa)"/>
    <s v="Salut"/>
    <x v="3"/>
  </r>
  <r>
    <s v="Santa Eulàlia de Riuprimer"/>
    <n v="1"/>
    <x v="0"/>
    <x v="9"/>
    <s v="Instal·lar proteccions solars al municipi i/o fer itineraris amb ombra."/>
    <s v="Install solar protection in the municipality and / or make itineraries with shadow."/>
    <s v="Instal·lació de proteccions solars fixes o provisionals als principals punts de trànsit peatonal (plaça ajuntament, trajectes escolars, parcs municipals o altres). L'acció pretén protegir a les persones més vulnerables les dies dels dies calorosos i onades de calor). Poden ser tendals que només es posin en l'època estival. Es pot definir un itinerari amb estructures protectores (arbrat, tendals vela) i senyalitzar-lo."/>
    <s v="Coordinador PAESC / Alcaldia"/>
    <n v="2020"/>
    <n v="2025"/>
    <s v="No iniciada"/>
    <m/>
    <m/>
    <m/>
    <s v="Calor extrema"/>
    <s v="Augment de la mortalitat/morbilitat associada a la calor"/>
    <m/>
    <m/>
    <m/>
    <m/>
    <m/>
    <n v="2800"/>
    <m/>
    <n v="2800"/>
    <x v="3"/>
    <m/>
    <m/>
    <m/>
    <m/>
    <s v="Ajuntament (directa)"/>
    <s v="Salut"/>
    <x v="2"/>
  </r>
  <r>
    <s v="Santa Eulàlia de Riuprimer"/>
    <n v="2"/>
    <x v="1"/>
    <x v="1"/>
    <s v="Estabilir avisos directes a la població sensible a les onades de calor"/>
    <s v="Establish direct notices to the sensitive population of heat waves"/>
    <s v="EN CURS. Obtenir anualment el llistat de les persones vulnerables del muncipi i un contacte per tal d'avisar-les directament davant dels avisos d'onades de calor o períodes de calor. Identificar un responsable d'obtenir el llistat i de contactar amb les persones."/>
    <s v="Coordinador PAESC / Alcaldia"/>
    <n v="2020"/>
    <n v="2025"/>
    <s v="En curs"/>
    <m/>
    <m/>
    <m/>
    <s v="Calor extrema"/>
    <s v="Augment de la mortalitat/morbilitat associada a la calor"/>
    <m/>
    <m/>
    <m/>
    <m/>
    <m/>
    <n v="2000"/>
    <m/>
    <n v="2000"/>
    <x v="3"/>
    <m/>
    <m/>
    <m/>
    <s v="Plans Emergències (DUPROCIM)"/>
    <s v="Ajuntament (indirecte)"/>
    <s v="Protecció civili i emergències"/>
    <x v="2"/>
  </r>
  <r>
    <s v="Santa Eulàlia de Riuprimer"/>
    <n v="3"/>
    <x v="0"/>
    <x v="1"/>
    <s v="Vetllar pel manteniment dels elements vulnerables definits pel Manual d'actuació en inundacions."/>
    <s v="Ensure the maintenance of the vulnerable elements defined by the Flood Action Manual."/>
    <s v="El Manual d'inundacios del municipi descriu com a elements vulnerables: EV1 (per T=50, 100 i 500 anys) Vivenda deshabitada a BV-4316; EV2 (per T=500) habitatges unifamiliars (c.Mèder i c. Del Pont); EV3 (per T=50, 100 i 500) Granja i habitatge unifamiliar (La Roureda); EV4 (per T=100 i 500) camp de futbol i vestidors de la zona esportiva. Es definiran actuacions a realitzar en aquestes zones per disminuir la seva vulnerabilitat."/>
    <s v="Coordinador PAESC "/>
    <n v="2020"/>
    <n v="2025"/>
    <s v="No iniciada"/>
    <m/>
    <m/>
    <m/>
    <s v="Inundacions"/>
    <s v="Augment del risc d'inundacions"/>
    <m/>
    <m/>
    <m/>
    <m/>
    <m/>
    <n v="4000"/>
    <m/>
    <n v="4000"/>
    <x v="3"/>
    <s v="Altres"/>
    <m/>
    <m/>
    <s v="Plans Emergències (DUPROCIM)"/>
    <s v="Ajuntament (directa)"/>
    <s v="Protecció civili i emergències"/>
    <x v="2"/>
  </r>
  <r>
    <s v="Santa Eulàlia de Riuprimer"/>
    <n v="4"/>
    <x v="0"/>
    <x v="1"/>
    <s v="Millores del Pla de Camins"/>
    <s v="Improvements to the Roadmap"/>
    <s v="Millores a les xarxes (posar taula pla camins del municipi). Xarxa de 12,74 km dins del municipi."/>
    <s v="Coordinador PAESC"/>
    <n v="2018"/>
    <n v="2020"/>
    <s v="En curs"/>
    <m/>
    <m/>
    <s v="Diputació de Barcelona"/>
    <s v="Incendis forestals"/>
    <s v="Major risc d'incendi"/>
    <m/>
    <m/>
    <m/>
    <m/>
    <m/>
    <n v="15283.2"/>
    <m/>
    <n v="15283.2"/>
    <x v="3"/>
    <m/>
    <m/>
    <m/>
    <m/>
    <s v="Ajuntament (directa)"/>
    <s v="Protecció civili i emergències"/>
    <x v="2"/>
  </r>
  <r>
    <s v="Santa Eulàlia de Riuprimer"/>
    <n v="5"/>
    <x v="0"/>
    <x v="5"/>
    <s v="Comprovació de l'estanqueïtat de la xarxa d'abastament d'aigua potable del municipi"/>
    <s v="Checking the tightness of the potable water supply network of the municipality"/>
    <s v="El rendiment de la xarxa és del 69,25% (2016), i per tant té més del 30% en pèrdues al sistema. Mitjançant aquesta acció es vol identificar on es produeixen aquestes pèrdues. "/>
    <s v="Coordinador PAESC"/>
    <n v="2019"/>
    <n v="2021"/>
    <s v="No iniciada"/>
    <m/>
    <m/>
    <s v="Agència Catalana de l'Aigua (ACA)"/>
    <s v="Sequeres"/>
    <s v="Augment de les sequeres (durada, freqüència i intensitat)"/>
    <m/>
    <m/>
    <m/>
    <m/>
    <m/>
    <n v="5000"/>
    <m/>
    <n v="5000"/>
    <x v="3"/>
    <s v="Aigua"/>
    <m/>
    <m/>
    <s v="Pla Director d'Abastament d'Aigua"/>
    <s v="Ajuntament (directa)"/>
    <s v="Aigua"/>
    <x v="2"/>
  </r>
  <r>
    <s v="Santa Eulàlia de Riuprimer"/>
    <n v="6"/>
    <x v="0"/>
    <x v="5"/>
    <s v="Actuacions del Pla director d'abastament d'aigua"/>
    <s v="Actions of the Water Supply Master Plan"/>
    <s v="El Pla Director del 2008 plantejava diverses actuacions amb un cost d’execució material de 470.559,26 €. (POSAR TAULA DOC1)"/>
    <s v="Coordinador PAESC"/>
    <n v="2019"/>
    <n v="2030"/>
    <s v="En curs"/>
    <m/>
    <m/>
    <s v="Agència Catalana de l'Aigua (ACA) / Diputació de Barcelona"/>
    <s v="Sequeres"/>
    <s v="Augment de les sequeres (durada, freqüència i intensitat)"/>
    <m/>
    <m/>
    <m/>
    <m/>
    <m/>
    <n v="470559"/>
    <m/>
    <n v="470559"/>
    <x v="4"/>
    <s v="Aigua"/>
    <m/>
    <m/>
    <s v="Pla Director d'Abastament d'Aigua"/>
    <s v="Ajuntament (directa)"/>
    <s v="Aigua"/>
    <x v="2"/>
  </r>
  <r>
    <s v="Santa Eulàlia de Riuprimer"/>
    <n v="7"/>
    <x v="0"/>
    <x v="5"/>
    <s v="Reutilització de l'aigua sobrant de la piscina pública"/>
    <s v="Reuse of excess water from the public pool"/>
    <s v="POSAR FOTOS ZONA. Hi ha la possibilitat de poder recollir l'aigua provinent del manteniment de la piscina, a l'espai de la planta baixa (sota de la sala dels filtres de la piscina). Hi ha espai suficient i és un espai accessible amb un vehicle per carregar aigua si és necessari. Aquesta acció es pot desenvolupar si hi ha algun ús definit per aquesta aigua recollida."/>
    <s v="Coordinador PAESC"/>
    <n v="2020"/>
    <n v="2030"/>
    <s v="No iniciada"/>
    <m/>
    <m/>
    <m/>
    <s v="Sequeres"/>
    <s v="Augment de les sequeres (durada, freqüència i intensitat)"/>
    <m/>
    <m/>
    <m/>
    <m/>
    <m/>
    <n v="6000"/>
    <m/>
    <n v="6000"/>
    <x v="3"/>
    <m/>
    <m/>
    <m/>
    <m/>
    <s v="Ajuntament (directa)"/>
    <s v="Aigua"/>
    <x v="2"/>
  </r>
  <r>
    <s v="Santa Eulàlia de Riuprimer"/>
    <n v="8"/>
    <x v="1"/>
    <x v="5"/>
    <s v="Informes anuals del consum d'aigua per subministrament"/>
    <s v="Annual reports of water consumption for supply"/>
    <s v="Sol·licitar a l'empresa concessionària del servei abastament d'aigua un informe anual dels consums de l'ajuntament, amb la informació del consum trimestral comparada amb l'històric de consums."/>
    <s v="Coordinador PAESC / Empresa concessionària"/>
    <n v="2019"/>
    <n v="2025"/>
    <s v="No iniciada"/>
    <m/>
    <m/>
    <s v="Empresa concessionària abastament aigua"/>
    <s v="Sequeres"/>
    <s v="Augment de les sequeres (durada, freqüència i intensitat)"/>
    <m/>
    <m/>
    <m/>
    <m/>
    <m/>
    <n v="0"/>
    <m/>
    <n v="0"/>
    <x v="3"/>
    <m/>
    <m/>
    <m/>
    <m/>
    <s v="Ajuntament (indirecte)"/>
    <s v="Aigua"/>
    <x v="2"/>
  </r>
  <r>
    <s v="Santa Eulàlia de Riuprimer"/>
    <n v="9"/>
    <x v="0"/>
    <x v="5"/>
    <s v="Programa regulació de consums d'aigua als usuaris"/>
    <s v="Program regulation of water consumption to usersProgram regulation of water consumption to users"/>
    <s v="Executar accions exemplificadores en la gestió de l'aigua: instal·lació de reguladors de pressió en equipaments municipals. Mostra i promoure el mateix en altres sectors: habitatges (repartir difusors aixetes i altre material, campanya), terciari i indústries. Es pot redactar i aplicar una ordenança conjunta d'estalvi d'aigua i aprofitaments d'aigua (recollida pluvials). "/>
    <s v="Coordinador PAESC "/>
    <n v="2020"/>
    <n v="2025"/>
    <s v="No iniciada"/>
    <m/>
    <m/>
    <m/>
    <s v="Sequeres"/>
    <s v="Augment de les sequeres (durada, freqüència i intensitat)"/>
    <m/>
    <m/>
    <m/>
    <m/>
    <m/>
    <n v="2692"/>
    <m/>
    <n v="2692"/>
    <x v="3"/>
    <m/>
    <m/>
    <m/>
    <m/>
    <s v="Ajuntament (directa)"/>
    <s v="Aigua"/>
    <x v="2"/>
  </r>
  <r>
    <s v="Santa Eulàlia de Riuprimer"/>
    <n v="10"/>
    <x v="0"/>
    <x v="0"/>
    <s v="Millores del clavegueram i coneixement de la seva resposta davant pluges extremes (redacció Pla Director de Clavegueram)"/>
    <s v="Improvements to the sewage system and knowledge of its response to extreme rains (drafting of the Sewer Director's Plan)"/>
    <s v="Segons el Manual d’Inundacións del municipi hi ha un punt conflictiu en moments puntuals en els embornals del c.del Pont amb el c.Mèder i algunes de les tapes de clavegueram. L'acció consisteix en inventariar les instal·lacions actuals i recalcular el seu dimensionament (redactar Pla Director de Clavegueram)."/>
    <s v="Coordinador PAESC "/>
    <n v="2020"/>
    <n v="2030"/>
    <s v="No iniciada"/>
    <m/>
    <m/>
    <s v="Diputació de Barcelona"/>
    <s v="Precipitació extrema"/>
    <s v="Augment del risc d'inundacions"/>
    <m/>
    <m/>
    <m/>
    <m/>
    <m/>
    <n v="7000"/>
    <m/>
    <n v="7000"/>
    <x v="3"/>
    <m/>
    <m/>
    <m/>
    <m/>
    <s v="Ajuntament (directa)"/>
    <s v="Planificació urbanística"/>
    <x v="2"/>
  </r>
  <r>
    <s v="Santa Eulàlia de Riuprimer"/>
    <n v="11"/>
    <x v="0"/>
    <x v="5"/>
    <s v="Mapa de la conca d'abastament d'aigües potables"/>
    <s v="Map of the basin of drinking water supply"/>
    <s v="S'elaborarà una cartografia de suport per poder prioritzar les forests que formen part de la conca d'abastament d'aigües del municipi. L'objectiu és poder atorgar ajuts a les finques que ho sol·licitin a partir dels ingressos del rebut de l'aigua. La cartografia, en format paper i digital, ha de delimitar les propietats i ha de contenir informació de la propietat per tal de poder contactar-hi."/>
    <s v="Coordinador PAESC "/>
    <n v="2025"/>
    <n v="2025"/>
    <s v="No iniciada"/>
    <m/>
    <m/>
    <m/>
    <s v="Sequeres"/>
    <s v="Augment de les sequeres (durada, freqüència i intensitat)"/>
    <m/>
    <m/>
    <m/>
    <m/>
    <m/>
    <n v="5000"/>
    <m/>
    <n v="5000"/>
    <x v="3"/>
    <m/>
    <m/>
    <m/>
    <m/>
    <s v="Ajuntament (directa)"/>
    <s v="Aigua"/>
    <x v="2"/>
  </r>
  <r>
    <s v="Santa Eulàlia de Riuprimer"/>
    <n v="12"/>
    <x v="0"/>
    <x v="5"/>
    <s v="Canvi de tarifes d'aigua potable per incentivar la gestió forestal de la conca."/>
    <s v="Change in potable water rates to encourage forest management in the basin."/>
    <s v="Revisar les tarifes d'aigua per a tots els sectors de forma que se vinculi una part de la factura a la gestió forestal de la conca, atorgant ajuts a les finques més importants respescte al recurs aigua. "/>
    <s v="Coordinador PAESC "/>
    <n v="2019"/>
    <n v="2020"/>
    <s v="No iniciada"/>
    <m/>
    <m/>
    <m/>
    <s v="Sequeres"/>
    <s v="Augment de les sequeres (durada, freqüència i intensitat)"/>
    <m/>
    <m/>
    <m/>
    <m/>
    <m/>
    <n v="2000"/>
    <m/>
    <n v="2000"/>
    <x v="3"/>
    <m/>
    <m/>
    <m/>
    <m/>
    <s v="Ajuntament (directa)"/>
    <s v="Aigua"/>
    <x v="2"/>
  </r>
  <r>
    <s v="Santa Eulàlia de Riuprimer"/>
    <n v="13"/>
    <x v="1"/>
    <x v="2"/>
    <s v="Impulsar Instruments d'Ordenació Forestal (IOF)"/>
    <s v="Promote Forest Management Instruments"/>
    <s v="Mitjançant els diferents Instruments d'Ordenació Forestal les finques forestals estarien planificades en el temps. El municipi de Santa Eulàlia de Riuprimer té unes 450 ha sense cap IOF (55% de la superfície forestal del municipi). Mitjançanta aquesta actuació l'ajuntament contactarà amb propietaris forestals sense IOF per tal de promoure la seva redacció. Es buscarà el suport d'Associacions de propietaris forestals. Es prioritzaran les finques de la conca que alimenta els pous d'aigua aixó com les zones amb més risc d'incendi. L'ajuntament també pot donar ajuts per a la redacció d'IOF i per l'execució de les tasques planificades. Una possible font de finançament podria ser mitjançant el rebut de l'aigua. Pel cost s'ha considerat un cost de 30€/ha per a la redacció d'IOF (de les 450 ha sense planificació) i un cost mitjà de 800€/ha per realitzar treballs en 100ha/any."/>
    <s v="Coordinador PAESC "/>
    <n v="2019"/>
    <n v="2030"/>
    <s v="No iniciada"/>
    <m/>
    <m/>
    <s v="Centre de la Propietat Forestal"/>
    <s v="Incendis forestals"/>
    <s v="Major risc d'incendi"/>
    <m/>
    <m/>
    <m/>
    <m/>
    <m/>
    <n v="13500"/>
    <n v="80000"/>
    <n v="893500"/>
    <x v="4"/>
    <m/>
    <m/>
    <m/>
    <m/>
    <s v="Ajuntament (indirecte)"/>
    <s v="Agricultura i sector forestal"/>
    <x v="2"/>
  </r>
  <r>
    <s v="Santa Eulàlia de Riuprimer"/>
    <n v="14"/>
    <x v="0"/>
    <x v="2"/>
    <s v="Recerca de finques per implantar actuacions de Custòdia del Territori "/>
    <s v="Search for properties to implement Territorial Custody actions"/>
    <s v="Al municipi hi ha alguna finca custodiada per la Xarxa de Custòdia del Territori. Acció orientada de forma general per finques agrícoles, forestals i de pastura. La custòdia del territori és un conjunt d'estratègies i instruments per implicar propietaris i usuaris del territori en el bon ús i conservació del territori, que suposa la implicació directa dels propietaris, usuaris i la societat civil. La custòdia del territori implica que una &quot;entitat de custòdia del territori&quot; (organització sense ànim de lucre pública o privada) aplica els pactes voluntaris acordats entre les parts recollides per escrit en un contracte de durada acordada (&quot;acord de custòdia&quot;). El propietari obté suport tècnic i en alguns casos recursos econòmics o humans per gestionar la finca._x000a__x000a_Com pot actuar el municipi com a promotor de la Custòdia del Territori:_x000a__x000a_- Integrar mecanismes de custòdia del territori en el planejament urbanístic i territorial. A nivell municipal poden preveure instruments de custòdia del territori els plans especials i els plans d’ordenació urbanística municipal. El plantejament urbanístic pot permetre entre d’altres coses:_x000a_ _x000a_- Delimitar zones d’interès natural o paisatgístic en sòl no urbanitzable_x000a_- Preveure les cessions de sòl gratuïtes i obligatòries vinculades a l’execució de plans parcials en aquells sectors de l’àmbit d’actuació del pla que tinguin més interès natural o paisatgístic. _x000a_- Incorporar en les normes urbanístiques del pla (sobretot plans d’ordenació urbanística municipal i plans especials urbanístics) previsions que facilitin l’ús posterior d’instruments de custòdia i l’actuació futura d’entitats de custòdia en determinats sectors de l’àmbit d’aquell pla (Els sectors o indrets que, des de l’òptica urbanística, podrien ser conservats o gestionats fent ús d’instruments de custòdia són aquests: a) Terrenys o elements específics (arbres, elements patrimonials, etc.) en sòl no urbanitzable que tinguin un interès especial reconegut pel pla, ja siguin de propietat privada o pública. b) Zones verdes, tant dins de nuclis urbans com en la perifèria. c) Camins privats que, per mitjà d’un acord de custòdia, s’integren a la xarxa de camins d’ús públic. d) Camins públics que requereixen actuacions de manteniment o rehabilitació. _x000a__x000a_- Facilitar el contacte entre la propietat i les entitats de custòdia._x000a__x000a_- Crear un fons local per a la custòdia del territori (disposar partides pressupostàries específiques per aquesta finalitat)._x000a__x000a_- El municipi com a propietari dels dels terrenys objecte d’interès natural. Els béns dels ens locals es classifiquen segons la seva naturalesa en a) béns de domini públic, b) béns patrimonials i c) béns comunals. En el marc de la custòdia, els béns de domini públic més adequats per arribar a acords són els marges dels rius i les zones costaneres quan és el cas, així com els camins públics (rurals i veïnals, com antics camins ramaders, o vies de ferrocarril que no s’utilitzen). Els béns patrimonials, per la seva banda, són béns propietat de l’Administració per a fer-ne ús, treure’n rendes i, si cal, vendre’ls, de manera que passarien a ser privats. En el cas dels béns comunals (que tenen una naturalesa jurídica similar a la dels de domini públic, però el seu ús està limitat a les persones empadronades al municipi en règim d’explotació comuna per regla general), l’ajuntament que en disposi té la competència per regular l’aprofitament._x000a_"/>
    <s v="Coordinador PAESC "/>
    <n v="2020"/>
    <n v="2030"/>
    <s v="No iniciada"/>
    <m/>
    <m/>
    <s v="Xarxa de custòdia del territori"/>
    <s v="Incendis forestals"/>
    <s v="Major risc d'incendi"/>
    <m/>
    <m/>
    <m/>
    <m/>
    <m/>
    <n v="5000"/>
    <m/>
    <n v="5000"/>
    <x v="3"/>
    <m/>
    <m/>
    <m/>
    <m/>
    <s v="Ajuntament (directa)"/>
    <s v="Agricultura i sector forestal"/>
    <x v="2"/>
  </r>
  <r>
    <s v="Santa Eulàlia de Riuprimer"/>
    <n v="15"/>
    <x v="1"/>
    <x v="2"/>
    <s v="Control i prevenció de plagues"/>
    <s v="Control and prevention of pests"/>
    <s v="Iniciar actuacions per protegir els boscos propers al nucli de la processionària, ja present a boscos propers."/>
    <s v="Coordinador PAESC "/>
    <n v="2020"/>
    <n v="2030"/>
    <s v="No iniciada"/>
    <m/>
    <m/>
    <m/>
    <s v="Incendis forestals"/>
    <s v="Vulnerabilitat de les espècies forestals a malalties i plagues"/>
    <m/>
    <m/>
    <m/>
    <m/>
    <m/>
    <n v="3000"/>
    <m/>
    <n v="3000"/>
    <x v="3"/>
    <m/>
    <m/>
    <m/>
    <m/>
    <s v="Ajuntament (indirecte)"/>
    <s v="Agricultura i sector forestal"/>
    <x v="2"/>
  </r>
  <r>
    <s v="Santa Eulàlia de Riuprimer"/>
    <n v="16"/>
    <x v="0"/>
    <x v="0"/>
    <s v="Incloure criteris d'eficiència en habitatges i estalvi/aprofitament de recursos (energia i aigua) a la planificació urbanística."/>
    <s v="Include criteria for housing efficiency and saving / exploitation of resources (energy and water) in urban planning."/>
    <s v="La normativa del Pla General 2002 inclou diversos criteris: _x000a__x000a_- Habitatges: determina alçades plantes i limitacions. Limita el pendent de les teulades a un 30% màxim, sense deixar sobresortir elements sobre els plans definits per la teulada. Permet edificis acabats en terrassa. Sobre la ventilació i il·luminació determina que els dormitoris principals i sales interiors hauran de rebre ventilació i il·luminació des d’un espai exterior o del pati d’illa._x000a__x000a_-Per a edificacions alineades al vial regula alçades, mitgeres i temes de l’edificació en la parcel·la._x000a__x000a_-Per a les edificacions aïllades determina la forma d’adaptar-se al terreny._x000a__x000a_El Pla determina diferents usos específics, entre els quals hi ha el de de Serveis tècnics i mediambientals, que comprèn les instal·lacions i els espais reservats pels serveis tècnics d’electricitat, abastament d’aigua, gas, telefonia, sanejament i similars, com també les instal·lacions vinculades a l’estalvi energètic i a la reutilització i reciclatge de residus líquids i sòlids, com també d’investigació i divulgació d’aspectes relacionats amb la protecció del medi ambient. El Pla esmenta que en cas que el desenvolupament exigeixi la instal·lació d’algun d’aquests serveis i no existeixi reserva específica de sòl, es podran situar en sòl urbanitzable i en sòl no urbanitzable (previ dels tràmits pertinents)._x000a__x000a_No inclou doncs cap criteri d’eficiència energètica o estalvi de recursos com determinar orientacions respecte a les diferents estances dels habitatges, producció d’energies renovables, reserva d’aigua de pluja, reserva d’espai per renovables._x000a__x000a_"/>
    <s v="Coordinador PAESC "/>
    <n v="2020"/>
    <n v="2030"/>
    <s v="No iniciada"/>
    <m/>
    <m/>
    <m/>
    <m/>
    <s v="Transversal (comunicació i informació general o de fenòmens meteorològics)"/>
    <m/>
    <m/>
    <m/>
    <m/>
    <m/>
    <n v="15000"/>
    <m/>
    <n v="15000"/>
    <x v="3"/>
    <s v="Altres"/>
    <m/>
    <m/>
    <s v="POUM"/>
    <s v="Ajuntament (directa)"/>
    <s v="Planificació urbanística"/>
    <x v="2"/>
  </r>
  <r>
    <s v="Sant Feliu de Llobregat"/>
    <n v="1"/>
    <x v="0"/>
    <x v="7"/>
    <s v="Incorporació de criteris d'arquitectura bioclimàtica en rehabilitació d'edificis i equipaments municipals i projectes de nova construcció "/>
    <s v="Incorporation of criteria of bioclimatic architecture in rehabilitation of buildings and municipal facilities and new construction projects"/>
    <s v="Adaptar i adequar els edificis municipals amb elements passius i actius en relació a ombres, refrigeració, aprofitament lumínic, recollida d’aigües pluvials o aprofitament d’aigües grises. _x000a_També és important la modificació de les previsions del planejament municipal per incorporar criteris d’arquitectura bioclimàtica en el desenvolupament urbanístic del municipi. "/>
    <s v="Serveis territorials"/>
    <n v="2019"/>
    <n v="2025"/>
    <s v="No iniciada"/>
    <m/>
    <m/>
    <m/>
    <s v="Calor extrema"/>
    <s v="Augment de l'efecte illa de calor "/>
    <s v="Augment del risc d'inundacions"/>
    <s v="Canvis en els patrons de demanda energètica"/>
    <m/>
    <m/>
    <m/>
    <m/>
    <m/>
    <m/>
    <x v="6"/>
    <s v="Urbanisme"/>
    <m/>
    <m/>
    <m/>
    <s v="Ajuntament (directa)"/>
    <s v="Edificis"/>
    <x v="4"/>
  </r>
  <r>
    <s v="Sant Feliu de Llobregat"/>
    <n v="2"/>
    <x v="0"/>
    <x v="7"/>
    <s v="Neteja i manteniment de les instal·lacions i sistemes de refrigeració municipals susceptibles a problemes de legionel·losi "/>
    <s v="Cleaning and maintenance of municipal refrigeration installations and systems susceptible to legionella problems"/>
    <s v="Control del manteniment en les instal·lacions municipals i privades dels sistemes de refrigeració. En cas de ser necessari la rehabilitació i adequació d'aquests, per tal de poder controlar, gestionar i eradicar possibles problemes de salut relacionats."/>
    <s v="Via pública i Salut pública"/>
    <n v="2017"/>
    <n v="2030"/>
    <s v="En curs"/>
    <m/>
    <m/>
    <m/>
    <s v="Calor extrema"/>
    <s v="Aparició de noves malalties"/>
    <m/>
    <m/>
    <m/>
    <m/>
    <m/>
    <m/>
    <m/>
    <n v="0"/>
    <x v="6"/>
    <s v="Aigua"/>
    <m/>
    <m/>
    <m/>
    <s v="Ajuntament (directa)"/>
    <s v="Edificis"/>
    <x v="4"/>
  </r>
  <r>
    <s v="Sant Feliu de Llobregat"/>
    <n v="3"/>
    <x v="0"/>
    <x v="10"/>
    <s v="Seguiment i impuls de polítiques per una mobilitat sostenible previstes en el PMU de Sant Feliu i de les relatives al Pla de Millora de la Qualitat de l'Aire"/>
    <s v="Follow-up policies for sustainable mobility planned in the PMU of Sant Feliu and those related to the Plan for the Improvement of Air Quality"/>
    <s v="Cal continuar desenvolupant les actuacions proposades al Pla de Mobilitat, donant-li especial rellevància a les següents actuacions al reforç de la cobertura i competitivitat del transport públic, a mesures de regulació de la mobilitat, carrils prioritaris per transport públic, pacificació del trànsit, la segregació de vies; a l'increment de l’espai públic destinat a vianants, carrils bici o carrils bus en els nous projectes urbans o en la remodelació dels actuals; a l'adquisició progressiva de vehicles més sostenibles en les flotes municipals; a la promoció de la compra privada de vehicles més sostenibles mitjançant incentius fiscals (impost de circulació) i altres bonificacions... "/>
    <s v="Mobilitat"/>
    <n v="2017"/>
    <n v="2030"/>
    <s v="En curs"/>
    <m/>
    <m/>
    <m/>
    <s v="Calor extrema"/>
    <s v="Augment de la mortalitat/morbilitat associada a la calor"/>
    <s v="Aparició de noves malaties"/>
    <m/>
    <m/>
    <m/>
    <m/>
    <m/>
    <m/>
    <n v="0"/>
    <x v="6"/>
    <s v="Qualitat de l'aire"/>
    <m/>
    <m/>
    <m/>
    <s v="Ajuntament (directa)"/>
    <s v="Transport"/>
    <x v="4"/>
  </r>
  <r>
    <s v="Sant Feliu de Llobregat"/>
    <n v="4"/>
    <x v="0"/>
    <x v="4"/>
    <s v="Impulsar un Pla Director d'Autosuficiència Energètica"/>
    <s v="Promote a Master Plan for Energy Self-Sufficiency"/>
    <s v="Elaboració i aprovació d'un Pla d'Autosuficiència Energètica que reculli accions concretes per assolir els objectius de reduir el consum energètic municipal, les emissions de GEH i la despesa energètica."/>
    <s v="Medi Ambient"/>
    <n v="2019"/>
    <n v="2020"/>
    <s v="No iniciada"/>
    <s v="X"/>
    <s v="X"/>
    <m/>
    <s v="Calor extrema"/>
    <s v="Efectes en infraestructures"/>
    <s v="Canvis en els patrons de demanda energètica"/>
    <s v="Augment de l'efecte illa de calor "/>
    <m/>
    <m/>
    <m/>
    <m/>
    <m/>
    <m/>
    <x v="6"/>
    <s v="Energia"/>
    <m/>
    <m/>
    <s v="En relació amb l'acció del PLACC de l'AMB &quot;Pla d’autosuficiència energètica de l’AMB&quot;"/>
    <s v="Ajuntament (directa)"/>
    <s v="Energia"/>
    <x v="4"/>
  </r>
  <r>
    <s v="Sant Feliu de Llobregat"/>
    <n v="5"/>
    <x v="0"/>
    <x v="4"/>
    <s v="Continuar amb el projecte Connecta't a l'estalvi, de lluita contra la pobresa o vulnerabilitat energètica i assessoramen energètic"/>
    <s v="Continue with the project Connect to savings, fight against poverty or energy vulnerability "/>
    <s v="Continuar els treballs iniciats amb el projecte Connecta't a l'estalvi i impuls de noves propostes contra la pobresa i vulnerabilitat energètica"/>
    <s v="Medi Ambient"/>
    <n v="2017"/>
    <n v="2030"/>
    <s v="En curs"/>
    <s v="X"/>
    <s v="X"/>
    <m/>
    <s v="Calor extrema"/>
    <s v="Transversal (comunicació i informació general o de fenòmens meteorològics)"/>
    <s v="Canvis en els patrons de demanda energètica"/>
    <s v="Augment de l'efecte illa de calor "/>
    <m/>
    <m/>
    <m/>
    <m/>
    <m/>
    <n v="0"/>
    <x v="6"/>
    <s v="Energia"/>
    <m/>
    <m/>
    <s v="Connecta't a l'estalvi"/>
    <s v="Ajuntament (directa)"/>
    <s v="Energia"/>
    <x v="4"/>
  </r>
  <r>
    <s v="Sant Feliu de Llobregat"/>
    <n v="6"/>
    <x v="0"/>
    <x v="4"/>
    <s v="Foment i increment de la producció local d'energia"/>
    <s v="Promotion and increase of local energy production"/>
    <s v="Desenvolupar les iniciatives i projectes municipals que permetin la producció local d’energia, amb la instal·lació de plaques fotovoltaiques en equipaments municipals i impulsar les iniciatives a l’àmbit privat i la posada en marxa de nous projectes de xarxa de calor amb caldera de biomassa. "/>
    <s v="Serveis territorials"/>
    <n v="2017"/>
    <n v="2030"/>
    <s v="En curs"/>
    <m/>
    <m/>
    <m/>
    <s v="Calor extrema"/>
    <s v="Canvis en els patrons de demanda energètica"/>
    <m/>
    <m/>
    <m/>
    <m/>
    <m/>
    <m/>
    <m/>
    <n v="0"/>
    <x v="6"/>
    <s v="Altres"/>
    <m/>
    <m/>
    <m/>
    <s v="Ajuntament (directa)"/>
    <s v="Energia"/>
    <x v="4"/>
  </r>
  <r>
    <s v="Sant Feliu de Llobregat"/>
    <n v="7"/>
    <x v="0"/>
    <x v="5"/>
    <s v="Anàlisi de la disponibilitat de recursos hídrics "/>
    <s v="Analysis of the availability of water resources"/>
    <s v="Estudi de la disponibilitat d'aigua en aqüifers municipals i quines són les possibilitats per a la seva extracció i ús. "/>
    <s v="Medi Ambient"/>
    <n v="2018"/>
    <n v="2025"/>
    <s v="No iniciada"/>
    <m/>
    <s v="X"/>
    <m/>
    <s v="Sequeres"/>
    <s v="Augment de les sequeres (durada, freqüència i intensitat)"/>
    <s v="Major durada de l'estiatge de rius i rieres"/>
    <s v="Major intrusió salina en aqüífers costaners"/>
    <m/>
    <m/>
    <m/>
    <m/>
    <m/>
    <m/>
    <x v="6"/>
    <s v="Aigua"/>
    <m/>
    <m/>
    <m/>
    <s v="Ajuntament (directa)"/>
    <s v="Aigua"/>
    <x v="4"/>
  </r>
  <r>
    <s v="Sant Feliu de Llobregat"/>
    <n v="8"/>
    <x v="3"/>
    <x v="5"/>
    <s v="Aprofitament de recursos hídrics alternatius per a usos municipals (recuperació d'aigües grises, aprofitament d'aigües de pluja)"/>
    <s v="Use of alternative water resources for municipal purposes (recovery of gray water, exploitation of rainwater)"/>
    <s v="Aplicació de mesures per l’aprofitament de nous recursos hídrics alternatius per a usos municipals (aigua regenerada per a reg, neteja viària)."/>
    <s v="Serveis Territorials"/>
    <n v="2019"/>
    <n v="2028"/>
    <s v="En curs"/>
    <m/>
    <m/>
    <m/>
    <s v="Sequeres"/>
    <s v="Augment de les sequeres (durada, freqüència i intensitat)"/>
    <s v="Major durada de l'estiatge de rius i rieres"/>
    <m/>
    <m/>
    <m/>
    <m/>
    <m/>
    <m/>
    <n v="0"/>
    <x v="6"/>
    <s v="Aigua"/>
    <m/>
    <m/>
    <m/>
    <s v="Altres (sector privat o varis)"/>
    <s v="Aigua"/>
    <x v="4"/>
  </r>
  <r>
    <s v="Sant Feliu de Llobregat"/>
    <n v="9"/>
    <x v="0"/>
    <x v="5"/>
    <s v="Reducció del consum d'aigua potable mitjançant noves ordenances reguladores i fiscals"/>
    <s v="Reduction of drinking water consumption through new regulatory and fiscal regulations"/>
    <s v="Redacció d’una ordenança reguladora de l’estalvi i la reutilització de l’aigua de Sant Feliu i  incentivació fiscal de l’estalvi d’aigua potable i l’ús de recursos hídrics alternatius. "/>
    <s v="Medi Ambient"/>
    <n v="2018"/>
    <n v="2024"/>
    <s v="No iniciada"/>
    <m/>
    <m/>
    <m/>
    <s v="Sequeres"/>
    <s v="Augment de les sequeres (durada, freqüència i intensitat)"/>
    <m/>
    <m/>
    <m/>
    <m/>
    <m/>
    <m/>
    <m/>
    <n v="0"/>
    <x v="6"/>
    <s v="Aigua"/>
    <m/>
    <m/>
    <m/>
    <s v="Ajuntament (directa)"/>
    <s v="Aigua"/>
    <x v="4"/>
  </r>
  <r>
    <s v="Sant Feliu de Llobregat"/>
    <n v="10"/>
    <x v="0"/>
    <x v="5"/>
    <s v="Adaptació dels sistemes de reg a les noves condicions climàtiques"/>
    <s v="Adaptation of irrigation systems to the new climatic conditions"/>
    <s v="Es proposa estudiar les necessitats de reg per a cada parc i jardí de la ciutat i adoptar-ne sistemes de reg que s’adeqüin a la nova situació climàtica climàtica (ex. detectors automàtics d’humitat i de pluja) i que maximitzin l’eficiència en l’ús de l’aigua (ex. sistemes de degoteig, programadors de reg)."/>
    <s v="Medi Ambient"/>
    <n v="2018"/>
    <n v="2020"/>
    <s v="En curs"/>
    <m/>
    <m/>
    <m/>
    <s v="Sequeres"/>
    <s v="Augment de les sequeres (durada, freqüència i intensitat)"/>
    <m/>
    <m/>
    <m/>
    <m/>
    <m/>
    <m/>
    <m/>
    <n v="0"/>
    <x v="6"/>
    <s v="Aigua"/>
    <m/>
    <m/>
    <m/>
    <s v="Ajuntament (directa)"/>
    <s v="Aigua"/>
    <x v="4"/>
  </r>
  <r>
    <s v="Sant Feliu de Llobregat"/>
    <n v="11"/>
    <x v="2"/>
    <x v="5"/>
    <s v="Manteniment i actuacions de millora del clavegueram i serveis urbans relacionats amb l'aigua "/>
    <s v="Maintenance and improvement actions of sewers and urban services related to water"/>
    <s v="Establir un programa i pressupost anual d’actuació per dimensionar i mantenir la xarxa municipal de clavegueram en condicions òptimes, sense que aquesta es vegi sobrepassada en èpoques de fortes pluges. Realitzar un estudi específic per tal de valorar i quantificar les possibles problemàtiques derivades de la impossibilitat de drenatge de les aigües pluvials en les àrees municipals que presentin major afectacions. Caldrà implementar mesures per reduir el cabal d’entrada a la xarxa de clavegueram, especialment en les èpoques de major pluja i augmentar la xarxa separativa i implementació dels sistemes urbans de drenatges sostenible."/>
    <s v="Medi Ambient"/>
    <n v="2018"/>
    <n v="2030"/>
    <s v="No iniciada"/>
    <m/>
    <s v="X"/>
    <m/>
    <s v="Inundacions"/>
    <s v="Augment del risc d'inundacions"/>
    <s v="Augment del risc de riuades"/>
    <s v="Efectes en infraestructures"/>
    <m/>
    <m/>
    <m/>
    <m/>
    <m/>
    <n v="0"/>
    <x v="6"/>
    <s v="Aigua"/>
    <m/>
    <m/>
    <m/>
    <s v="Altres (Administració pública)"/>
    <s v="Aigua"/>
    <x v="4"/>
  </r>
  <r>
    <s v="Sant Feliu de Llobregat"/>
    <n v="12"/>
    <x v="2"/>
    <x v="5"/>
    <s v="Estudi i seguiment dels processos i instal·lacions de l'EDAR per si cal adaptar-la a la nova climatologia prevista (augment d'olors, estiatge del riu,…)"/>
    <s v="Study and follow up of the processes and facilities of the WWTP in case it is necessary to adapt it to the new predicted climatology (increase of smells, river strain ...)"/>
    <s v="Adequar l'EDAR de Sant Feliu a les noves condicions climàtiques per evitar possibles danys en la infrastructura i sistema de funcionament. "/>
    <s v="Medi Ambient"/>
    <n v="2019"/>
    <n v="2028"/>
    <s v="No iniciada"/>
    <m/>
    <m/>
    <m/>
    <s v="Sequeres"/>
    <s v="Major durada de l'estiatge de rius i rieres"/>
    <s v="Efectes en infraestructures"/>
    <m/>
    <m/>
    <m/>
    <m/>
    <m/>
    <m/>
    <n v="0"/>
    <x v="6"/>
    <s v="Aigua"/>
    <m/>
    <m/>
    <m/>
    <s v="Altres (Administració pública)"/>
    <s v="Aigua"/>
    <x v="4"/>
  </r>
  <r>
    <s v="Sant Feliu de Llobregat"/>
    <n v="13"/>
    <x v="1"/>
    <x v="11"/>
    <s v="Adaptació del servei de recollida de residus i neteja viària al marc canviant del Canvi Climàtic "/>
    <s v="Adaptation of the waste collection and road cleaning service to the changing climate change framework"/>
    <s v="Cal buscar l’adaptació tecnològica dels servis de recollida d’escombraries i neteja viària del municipi per optimitzar i millorar la qualitat del servei mitjançant la incorporació de sistemes de monitoreig de la recollida i el tractament de residus, la utilització de contenidors intel·ligents i el seguiment de les flotes de vehicles. Les mesures contribuiran a la millora de la seva estanquitat, evitant així l’aparició d’olors i plagues. "/>
    <s v="Medi Ambient"/>
    <n v="2020"/>
    <n v="2024"/>
    <s v="No iniciada"/>
    <m/>
    <m/>
    <m/>
    <s v="Calor extrema"/>
    <s v="Augment de l'efecte illa de calor "/>
    <m/>
    <m/>
    <m/>
    <m/>
    <m/>
    <m/>
    <m/>
    <n v="0"/>
    <x v="6"/>
    <s v="Altres"/>
    <m/>
    <m/>
    <m/>
    <s v="Ajuntament (indirecte)"/>
    <s v="Residus"/>
    <x v="4"/>
  </r>
  <r>
    <s v="Sant Feliu de Llobregat"/>
    <n v="14"/>
    <x v="0"/>
    <x v="11"/>
    <s v="Elaboració d'un Pla de Prevenció de Residus Municipals "/>
    <s v="Preparation of a Municipal Waste Prevention Plan"/>
    <s v="El Pla de Prevenció de Residus té per objectiu fomentar la reducció del volum total de residus a la ciutat, a través de la creació de campanyes per conscienciar a la ciutadania d’una generació menor i instar especialment a comerços i industries en aquesta línia. Prèviament s’hauria d’elaborar una diagnosis que marqui la situació actual i que reculli les línies estratègiques del pla i el seu desenvolupament.  "/>
    <s v="Medi Ambient"/>
    <n v="2019"/>
    <n v="2022"/>
    <s v="No iniciada"/>
    <m/>
    <m/>
    <m/>
    <s v="Calor extrema"/>
    <s v="Augment de l'efecte illa de calor "/>
    <m/>
    <m/>
    <m/>
    <m/>
    <m/>
    <m/>
    <m/>
    <m/>
    <x v="6"/>
    <s v="Altres"/>
    <m/>
    <m/>
    <m/>
    <s v="Ajuntament (directa)"/>
    <s v="Residus"/>
    <x v="4"/>
  </r>
  <r>
    <s v="Sant Feliu de Llobregat"/>
    <n v="15"/>
    <x v="0"/>
    <x v="0"/>
    <s v="Elaboració d'un estudi de l'efecte de l'illa de calor al municipi"/>
    <s v="Preparation of a study of the effect of the urban heat island effect"/>
    <s v="Elaboració d'un estudi del grau de l'efecte illa de calor al municipi i conseqüències sobre la població."/>
    <s v="Medi Ambient"/>
    <n v="2019"/>
    <n v="2020"/>
    <s v="No iniciada"/>
    <m/>
    <m/>
    <m/>
    <s v="Calor extrema"/>
    <s v="Augment de l'efecte illa de calor "/>
    <s v="Augment de la mortalitat/morbilitat associada a la calor"/>
    <m/>
    <m/>
    <m/>
    <m/>
    <m/>
    <m/>
    <m/>
    <x v="6"/>
    <s v="Urbanisme"/>
    <m/>
    <m/>
    <m/>
    <s v="Ajuntament (directa)"/>
    <s v="Planificació urbanística"/>
    <x v="4"/>
  </r>
  <r>
    <s v="Sant Feliu de Llobregat"/>
    <n v="16"/>
    <x v="0"/>
    <x v="0"/>
    <s v="Impuls de la confortabilitat dels carrers i espais oberts amb la incorporació de pèrgoles o tendals, sistemes d'hidratació i refrigeració i/o creació de nous espais arbrats"/>
    <s v="Impulse of the comfort of the streets and open spaces with the incorporation of pergolas or awnings, systems of hydration and cooling and / or creation of new wooded spaces"/>
    <s v="Incorporació de mesures d’adaptació al canvi climàtic en la via pública a través de la creació d'eixos arbrats i ombres artificials (parades d’autobús cobertes, zones de descans amb sostre als parcs, carrers per als vianants i comercials amb pèrgoles o tendals que generin ombres, etc..  Introduir criteris arquitectònics en els edificis que permetin generar obres al carrer (porxos, pèrgoles...). Garantir un bon sistema d'hidratació públic amb el correcte funcionament de les fonts públiques (pel consum humà), i espais públics que incorporin elements de refrigeració exterior com la implantació de punts concrets de jocs d’aigua o nebulització. "/>
    <s v="Serveis Territorials"/>
    <n v="2019"/>
    <n v="2020"/>
    <s v="No iniciada"/>
    <s v="X"/>
    <m/>
    <m/>
    <s v="Calor extrema"/>
    <s v="Augment de l'efecte illa de calor "/>
    <s v="Augment de la mortalitat/morbilitat associada a la calor"/>
    <m/>
    <m/>
    <m/>
    <m/>
    <m/>
    <m/>
    <m/>
    <x v="6"/>
    <s v="Verd urbà"/>
    <m/>
    <m/>
    <s v="Pla Director de l'Arbrat (en fase de redacció)"/>
    <s v="Ajuntament (directa)"/>
    <s v="Planificació urbanística"/>
    <x v="4"/>
  </r>
  <r>
    <s v="Sant Feliu de Llobregat"/>
    <n v="17"/>
    <x v="2"/>
    <x v="0"/>
    <s v="Actuacions de millora en els punts més exposats al risc d'inundació, especialment en els rieres que travessen la trama urbana"/>
    <s v="Actions to improve the points most exposed to the risk of flooding, especially in the streams that cross the city"/>
    <s v="Prevenir noves construccions en zones inundables i establir criteris de reconducció en situacions d’irregularitats, disposant en la normativa d’edificació municipal actual els criteris per la construcció de nous habitatges en relació a la inundabilitat al municipi, en relació a les rieres que travessen el municipi. Cal identificar també els espais urbans que tenen major probabilitat de major recurrència d’avingudes extraordinàries. Un cop es disposi d’aquesta identificació caldrà dur a terme les accions de millorar, designant els organismes responsables i prioritzant la resolució d’aquells punts que puguin implicar majors riscs. "/>
    <s v="Serveis Territorials"/>
    <n v="2018"/>
    <n v="2028"/>
    <s v="No iniciada"/>
    <m/>
    <m/>
    <m/>
    <s v="Inundacions"/>
    <s v="Augment del risc d'inundacions"/>
    <s v="Efectes en infraestructures"/>
    <m/>
    <m/>
    <m/>
    <m/>
    <m/>
    <m/>
    <n v="0"/>
    <x v="6"/>
    <s v="Aigua"/>
    <m/>
    <m/>
    <m/>
    <s v="Altres (Administració pública)"/>
    <s v="Planificació urbanística"/>
    <x v="4"/>
  </r>
  <r>
    <s v="Sant Feliu de Llobregat"/>
    <n v="18"/>
    <x v="0"/>
    <x v="0"/>
    <s v="Increment de la permeabilitat dels sòl en espais públics i els edificis municipals"/>
    <s v="Increase in the permeability of the soil in public spaces and municipal buildings"/>
    <s v="Es proposa integrar criteris per limitar les superfícies dures, introduir paviments més permeables, i crear canalitzacions vegetals en les noves obres i projectes de millora urbana i de l’espai públic."/>
    <s v="Serveis Territorials"/>
    <n v="2018"/>
    <n v="2028"/>
    <s v="No iniciada"/>
    <m/>
    <m/>
    <m/>
    <s v="Inundacions"/>
    <s v="Augment del risc d'inundacions"/>
    <s v="Augment del risc de riuades"/>
    <s v="Efectes en infraestructures"/>
    <m/>
    <m/>
    <m/>
    <m/>
    <m/>
    <n v="0"/>
    <x v="6"/>
    <s v="Aigua"/>
    <m/>
    <m/>
    <m/>
    <s v="Ajuntament (directa)"/>
    <s v="Planificació urbanística"/>
    <x v="4"/>
  </r>
  <r>
    <s v="Sant Feliu de Llobregat"/>
    <n v="19"/>
    <x v="0"/>
    <x v="0"/>
    <s v="Incorporació de criteris d'adaptació al Canvi Climàtic en les polítiques i decisions públiques, normativa, planificació i programes municipals"/>
    <s v="Incorporation of criteria for adaptation to Climate Change in the local politics"/>
    <s v="Incorporació de criteris i pautes d’adaptació al canvi climàtic en la planificació i normativa municipal per fer front als riscos potencials que es poden incrementar com a conseqüència dels avanços dels efectes del canvi climàtic. També dur a terme la revisió dels plecs corresponents a obres d’edificació i urbanització per a que incorporin criteris d’adaptació al canvi climàtic. "/>
    <s v="Serveis Territorials"/>
    <n v="2018"/>
    <n v="2030"/>
    <s v="No iniciada"/>
    <s v="X"/>
    <m/>
    <m/>
    <s v="Calor extrema"/>
    <s v="Efectes negatius de la calor sobre el bestiar"/>
    <s v="Augment del risc d'inundacions"/>
    <s v="Augment de les sequeres (durada, freqüència i intensitat)"/>
    <m/>
    <m/>
    <m/>
    <m/>
    <m/>
    <m/>
    <x v="6"/>
    <s v="Urbanisme"/>
    <m/>
    <m/>
    <s v="Pla General Metropolità (PGM)"/>
    <s v="Ajuntament (directa)"/>
    <s v="Planificació urbanística"/>
    <x v="4"/>
  </r>
  <r>
    <s v="Sant Feliu de Llobregat"/>
    <n v="20"/>
    <x v="2"/>
    <x v="0"/>
    <s v="Cerca de la connectivitat ambiental entre la Serra de Collserola i el Parc Agrari del Baix Llobregat"/>
    <s v="Improvement the environmental connectivity between the Collserola Mountain and the Baix Llobregat Agricultural Park"/>
    <s v="Establiment d’instruments de planificació urbanística i d’usos necessaris per la cerca del manteniment de la biodiversitat al terme municipal de Sant Feliu, evitant la progressiva reducció de la superfície ocupada per espècies de flora i fauna de major valor ecològic i afavorint la recuperació en la qualitat d’aquestes mateixes. "/>
    <s v="Medi Ambient"/>
    <n v="2021"/>
    <n v="2026"/>
    <s v="No iniciada"/>
    <m/>
    <m/>
    <m/>
    <s v="Incendis forestals"/>
    <s v="Pèrdua de biodiversitat i valors paisatgístics"/>
    <s v="Vulnerabilitat de les espècies forestals a malalties i plagues"/>
    <m/>
    <m/>
    <m/>
    <m/>
    <m/>
    <m/>
    <n v="0"/>
    <x v="6"/>
    <s v="Medi natural"/>
    <m/>
    <m/>
    <m/>
    <s v="Altres (Administració pública)"/>
    <s v="Planificació urbanística"/>
    <x v="4"/>
  </r>
  <r>
    <s v="Sant Feliu de Llobregat"/>
    <n v="21"/>
    <x v="3"/>
    <x v="2"/>
    <s v="Manteniment de les zones forestals i de les franges de protecció contra incendis"/>
    <s v="Maintenance of forest areas and protection areas"/>
    <s v="Manteniment dels espais oberts entre la zona boscosa i zona urbana per a reduir el risc d’incendi forestal, am l'identificació de les zones on cal establir franges de protecció i realitzar acords amb els propietaris per tal de dur a terme aquestes accions de manteniment. Al mateix temps, les accions haurien d’anar acompanyades de mecanismes de protecció d’aquests espais a nivell normatiu.  "/>
    <s v="Medi natural"/>
    <n v="2017"/>
    <n v="2030"/>
    <s v="En curs"/>
    <m/>
    <m/>
    <m/>
    <s v="Incendis forestals"/>
    <s v="Major risc d'incendi"/>
    <m/>
    <m/>
    <m/>
    <m/>
    <m/>
    <m/>
    <m/>
    <m/>
    <x v="6"/>
    <s v="Medi natural"/>
    <m/>
    <m/>
    <s v="Pla Especial d'Ordenació i Protecció del medi Natural del Parc de Collserola (PEPCO), Pla d'Espais d'Interès Natural (PEIN), Xarxa Natura 2000, Pla Especial de Protecció del Medi Natural i del Paisatge del Parc Natural de la Serra de Collserola (PEPNat). Inventari de Camins_x000a_"/>
    <s v="Altres (sector privat o varis)"/>
    <s v="Agricultura i sector forestal"/>
    <x v="4"/>
  </r>
  <r>
    <s v="Sant Feliu de Llobregat"/>
    <n v="22"/>
    <x v="3"/>
    <x v="2"/>
    <s v="Elaboració d'un Pla de Gestió forestal a nivell local amb l'impuls d'Instruments d'Ordenació Forestal (IOF) i actuacions específiques en finques forestals"/>
    <s v="Preparation of a Forest Management Plan at the local level with the promotion of Forest Management Instruments"/>
    <s v="Un Pla de Gestió Forestal permet l’ordenació forestal i la programació dels treballs de gestió i millora forestal. La planificació dels espais forestals al terme municipal facilita les tasques en la gestió de la  neteja i el manteniment de les franges de protecció i la intensitat d’un incendi forestal. "/>
    <s v="Medi Natural"/>
    <n v="2018"/>
    <n v="2028"/>
    <s v="En curs"/>
    <m/>
    <m/>
    <m/>
    <s v="Incendis forestals"/>
    <s v="Major risc d'incendi"/>
    <m/>
    <m/>
    <m/>
    <m/>
    <m/>
    <m/>
    <m/>
    <m/>
    <x v="6"/>
    <s v="Medi natural"/>
    <m/>
    <m/>
    <s v="Pla Especial d'Ordenació i Protecció del medi Natural del Parc de Collserola (PEPCO), Pla d'Espais d'Interès Natural (PEIN), Xarxa Natura 2000, Pla Especial de Protecció del Medi Natural i del Paisatge del Parc Natural de la Serra de Collserola (PEPNat). Inventari de camins"/>
    <s v="Altres (sector privat o varis)"/>
    <s v="Agricultura i sector forestal"/>
    <x v="4"/>
  </r>
  <r>
    <s v="Sant Feliu de Llobregat"/>
    <n v="23"/>
    <x v="2"/>
    <x v="2"/>
    <s v="Anàlisi dels impactes del Canvi Climàtic sobre l'activitat agrícola a través de la creació d'un conveni amb el Parc Agrari del Baix Llobregat "/>
    <s v="Analysis of the impacts of the Climate Change on the agricultural activity through the collaboration with Agricultural Park of the Baix Llobregat"/>
    <s v="Creació d'un conveni de col·laboració amb el Parc Agrari del Baix Llobregat per analitzar els efectes del Canvi Climàtic en l'agricultura local i proposta d'actuacions per millorar-la. "/>
    <s v="Parc Agrari i Medi natural"/>
    <n v="2018"/>
    <n v="2022"/>
    <s v="No iniciada"/>
    <m/>
    <m/>
    <m/>
    <s v="Calor extrema"/>
    <s v="Vulnerabilitat dels cultius a malalties i plagues"/>
    <s v="Canvis en els patrons de pol·linització "/>
    <s v="Canvis en les zones cultivables"/>
    <m/>
    <m/>
    <m/>
    <m/>
    <m/>
    <m/>
    <x v="6"/>
    <s v="Urbanisme"/>
    <m/>
    <m/>
    <s v="Pla de Protecció del Parc Agrari (en fase de redacció)"/>
    <s v="Altres (Administració pública)"/>
    <s v="Agricultura i sector forestal"/>
    <x v="4"/>
  </r>
  <r>
    <s v="Sant Feliu de Llobregat"/>
    <n v="24"/>
    <x v="2"/>
    <x v="2"/>
    <s v="Recolzament i assessorament als agricultors per adaptar les produccions a condicions climatològiques adverses"/>
    <s v="Support agricultors to adapt their productions to adverse climatic conditions"/>
    <s v="Organització de jornades informatives i d’activitats adreçades als agricultors enfocant-los a l’adaptació dels cultius i de les pràctiques agràries al canvi climàtic, com per exemple l’adaptació de les necessitats de reg i adob, els cultius i varietats millor adaptades a les condicions climàtiques, noves tecnologies disponibles, etc. "/>
    <s v="Medi Ambient"/>
    <n v="2019"/>
    <n v="2030"/>
    <s v="No iniciada"/>
    <m/>
    <m/>
    <m/>
    <s v="Sequeres"/>
    <s v="Vulnerabilitat dels cultius a malalties i plagues"/>
    <s v="Canvis en els patrons de pol·linització "/>
    <s v="Canvis en les zones cultivables"/>
    <m/>
    <m/>
    <m/>
    <m/>
    <m/>
    <m/>
    <x v="6"/>
    <s v="Medi natural"/>
    <m/>
    <m/>
    <m/>
    <s v="Altres (Administració pública)"/>
    <s v="Agricultura i sector forestal"/>
    <x v="4"/>
  </r>
  <r>
    <s v="Sant Feliu de Llobregat"/>
    <n v="25"/>
    <x v="2"/>
    <x v="3"/>
    <s v="Manteniment i conservació de la llera del riu Llobregat"/>
    <s v="Maintenance and conservation of riverbed of the Llobregat river"/>
    <s v="Per disminuir els impactes i danys materials de les inundacions i riuades cal el manteniment i la conservació de la llera del riu en unes condicions òptimes, que evitin les acumulacions de residus."/>
    <s v="ACA"/>
    <n v="2019"/>
    <n v="2030"/>
    <s v="No iniciada"/>
    <m/>
    <m/>
    <m/>
    <s v="Inundacions"/>
    <s v="Augment del risc d'inundacions"/>
    <s v="Augment del risc de riuades"/>
    <s v="Efectes en infraestructures"/>
    <m/>
    <m/>
    <m/>
    <m/>
    <m/>
    <n v="0"/>
    <x v="6"/>
    <s v="Aigua"/>
    <m/>
    <m/>
    <m/>
    <s v="Altres (Administració pública)"/>
    <s v="Medi ambient i biodiversitat"/>
    <x v="4"/>
  </r>
  <r>
    <s v="Sant Feliu de Llobregat"/>
    <n v="26"/>
    <x v="2"/>
    <x v="3"/>
    <s v="Elaboració d'un catàleg de selecció de la vegetació de parcs i jardins urbans"/>
    <s v="Selection of vegetation"/>
    <s v="Definir un catàleg d’espècies vegetals que identifiqui els espais verds que més al·lergògens generen i tinguin en compte les espècies òptimes a incorporar al municipi mitjançant la _x000a_identificació d'espècies amb un millor comportament en relació a l’adaptació al canvi climàtic i fàcilment incorporables al municipi, i alhora, tenir en compte el paràmetre d’espècies al·lergògenes o amb menys incidència en les al·lèrgies, integrant aquesta informació al Pla d’Arbrat municipal. Especialment tenir cura en els espais verds pròxims a escoles, llargs d’infants o residències de gent gran."/>
    <s v="Medi Ambient"/>
    <n v="2017"/>
    <n v="2018"/>
    <s v="En curs"/>
    <m/>
    <m/>
    <m/>
    <s v="Calor extrema"/>
    <s v="Major vulnerabilitat del verd urbà"/>
    <s v="Augment de l'efecte illa de calor "/>
    <s v="Augment de plagues: algues, meduses..."/>
    <m/>
    <m/>
    <m/>
    <m/>
    <m/>
    <m/>
    <x v="6"/>
    <s v="Verd urbà"/>
    <m/>
    <m/>
    <s v="Pla Director de l'Arbrat (en fase de redacció)"/>
    <s v="Altres (Administració pública)"/>
    <s v="Medi ambient i biodiversitat"/>
    <x v="4"/>
  </r>
  <r>
    <s v="Sant Feliu de Llobregat"/>
    <n v="27"/>
    <x v="1"/>
    <x v="3"/>
    <s v="Aprovació i seguiment del Pla Director de l'Arbrat"/>
    <s v="Approval and follow-up of the Plan for Trees"/>
    <s v="Aprovació del Pla Director de l'Arbrat municipal i aplicació de les mesures corresponents."/>
    <s v="Medi Ambient"/>
    <n v="2017"/>
    <n v="2018"/>
    <s v="En curs"/>
    <m/>
    <s v="X"/>
    <m/>
    <s v="Calor extrema"/>
    <s v="Major vulnerabilitat del verd urbà"/>
    <s v="Augment de l'efecte illa de calor "/>
    <m/>
    <m/>
    <m/>
    <m/>
    <m/>
    <m/>
    <m/>
    <x v="6"/>
    <s v="Verd urbà"/>
    <m/>
    <m/>
    <s v="Pla Director de l'Arbrat (en fase de redacció)"/>
    <s v="Ajuntament (indirecte)"/>
    <s v="Medi ambient i biodiversitat"/>
    <x v="4"/>
  </r>
  <r>
    <s v="Sant Feliu de Llobregat"/>
    <n v="28"/>
    <x v="0"/>
    <x v="3"/>
    <s v="Manteniment de l'arbrat i de les masses forestals pròximes a la zona urbana"/>
    <s v="Maintenance of trees and forest masses close to the urban area"/>
    <s v="Caldrà incrementar les tasques de manteniment municipal de les zones forestals i les pistes per l’accés pels vehicles d’emergència al medi rural en cas d’incendis o altres emergències; i el manteniment de l’arbrat (branques que poden caure...). "/>
    <s v="Medi Ambient"/>
    <n v="2018"/>
    <n v="2030"/>
    <s v="No iniciada"/>
    <m/>
    <m/>
    <m/>
    <s v="Incendis forestals"/>
    <s v="Vulnerabilitat de les espècies forestals a malalties i plagues"/>
    <s v="Major intensitat de les tempestes"/>
    <m/>
    <m/>
    <m/>
    <m/>
    <m/>
    <m/>
    <n v="0"/>
    <x v="6"/>
    <s v="Medi natural"/>
    <m/>
    <m/>
    <m/>
    <s v="Ajuntament (directa)"/>
    <s v="Medi ambient i biodiversitat"/>
    <x v="4"/>
  </r>
  <r>
    <s v="Sant Feliu de Llobregat"/>
    <n v="29"/>
    <x v="2"/>
    <x v="3"/>
    <s v="Augment de la vigilància i establiment de mesures preventives sobre plagues i espècies exòtiques (vegetals i animals) "/>
    <s v="Increase in the monitoring and establishment of preventive measures on pests and exotic species (plants and animals)"/>
    <s v="Realitzar un control i seguiment de les plagues identificades, augmentant el nombre i freqüència de les campanyes de vigilància i control de les malalties transmeses per vectors. "/>
    <s v="Medi Natural"/>
    <n v="2018"/>
    <n v="2030"/>
    <s v="No iniciada"/>
    <m/>
    <m/>
    <m/>
    <s v="Calor extrema"/>
    <s v="Major vulnerabilitat del verd urbà"/>
    <s v="Augment de plagues: algues, meduses..."/>
    <s v="Vulnerabilitat dels cultius a malalties i plagues"/>
    <m/>
    <m/>
    <m/>
    <m/>
    <m/>
    <m/>
    <x v="6"/>
    <s v="Medi natural"/>
    <m/>
    <m/>
    <m/>
    <s v="Altres (Administració pública)"/>
    <s v="Medi ambient i biodiversitat"/>
    <x v="4"/>
  </r>
  <r>
    <s v="Sant Feliu de Llobregat"/>
    <n v="30"/>
    <x v="0"/>
    <x v="3"/>
    <s v="Potenciació d'embornals de CO²"/>
    <s v="Enhance sinks of CO² "/>
    <s v="Per tal de millorar la qualitat de l’aire, es proposa la potenciació dels embornals de CO² a les zones agrícoles i forestals del municipi, promocionant conreus i sòls capaços d’extreure i emmagatzemar CO² de l’atmosfera. "/>
    <s v="Serveis territorials"/>
    <n v="2020"/>
    <n v="2025"/>
    <s v="No iniciada"/>
    <m/>
    <m/>
    <m/>
    <s v="Calor extrema"/>
    <s v="Canvis en els patrons de demanda energètica"/>
    <s v="Vulnerabilitat de les espècies forestals a malalties i plagues"/>
    <m/>
    <m/>
    <m/>
    <m/>
    <m/>
    <m/>
    <n v="0"/>
    <x v="6"/>
    <s v="Qualitat de l'aire"/>
    <m/>
    <m/>
    <m/>
    <s v="Ajuntament (directa)"/>
    <s v="Medi ambient i biodiversitat"/>
    <x v="4"/>
  </r>
  <r>
    <s v="Sant Feliu de Llobregat"/>
    <n v="31"/>
    <x v="2"/>
    <x v="3"/>
    <s v="Preveure mecanismes per reduir l'estiatge dels cursos fluvials i permetre el mateniment de la biodiversitat"/>
    <s v="Establishment of mechanisms to allow the maintenance of river biodiversity"/>
    <s v="Establiment de mecanismes de per reduir l'estiatge dels cursos fluvials i afavorir el manteniment de la biodiversitat en l'espai fluvial del Llobregat. "/>
    <s v="Medi Ambient"/>
    <n v="2019"/>
    <n v="2030"/>
    <s v="No iniciada"/>
    <m/>
    <m/>
    <m/>
    <s v="Sequeres"/>
    <s v="Major durada de l'estiatge de rius i rieres"/>
    <s v="Assecatge/transformació zones humides"/>
    <m/>
    <m/>
    <m/>
    <m/>
    <m/>
    <m/>
    <m/>
    <x v="6"/>
    <s v="Medi natural"/>
    <m/>
    <m/>
    <m/>
    <s v="Altres (Administració pública)"/>
    <s v="Medi ambient i biodiversitat"/>
    <x v="4"/>
  </r>
  <r>
    <s v="Sant Feliu de Llobregat"/>
    <n v="32"/>
    <x v="2"/>
    <x v="9"/>
    <s v="Establiment d'un sistema d'avís a la població amb informació epidemiològica i al·lergògens"/>
    <s v="Establishment of a warning system for the population with epidemiological information and allergens"/>
    <s v="Cal informar a la població sobre els riscos per a la salut derivats de l’increment dels nivells de pol·len per l’efecte de dispersió, sobretot entre aquelles persones amb problemes d’al·lèrgies (rinitis i asma), a través del manteniment d'una bona coordinació amb els serveis territorials de salut i amb la xarxa de vigilància epidemiològica de la Generalitat, i garantir els canals d’informació i alertes cap a la població, de forma àgil i eficient. "/>
    <s v="Comunicació"/>
    <n v="2019"/>
    <n v="2030"/>
    <s v="No iniciada"/>
    <m/>
    <s v="X"/>
    <m/>
    <s v="Calor extrema"/>
    <s v="Transversal (comunicació i informació general o de fenòmens meteorològics)"/>
    <s v="Augment de les al·lèrgies"/>
    <s v="Canvis en els patrons de pol·linització "/>
    <m/>
    <m/>
    <m/>
    <m/>
    <m/>
    <n v="0"/>
    <x v="6"/>
    <s v="Altres"/>
    <m/>
    <m/>
    <m/>
    <s v="Altres (Administració pública)"/>
    <s v="Salut"/>
    <x v="4"/>
  </r>
  <r>
    <s v="Sant Feliu de Llobregat"/>
    <n v="33"/>
    <x v="0"/>
    <x v="9"/>
    <s v="Establiment de protocols d'actuació en cas de detecció de noves plagues"/>
    <s v="Establishment of action protocols in case of detection of new plagues"/>
    <s v="Els protocols d’actuació en cas de detecció d’una nova plaga, i posterior procés de seguiment, partint d’un anàlisi ecosistèmica de la ciutat, detallant els punts crítics que han de ser freqüentment controlats. Designar, alhora, quins són els responsables per dur a terme les actuacions de vigilància i control i establir els mecanismes per la comunicació a la població. "/>
    <s v="Salut pública"/>
    <n v="2018"/>
    <n v="2030"/>
    <s v="No iniciada"/>
    <m/>
    <s v="X"/>
    <m/>
    <s v="Calor extrema"/>
    <s v="Transversal (comunicació i informació general o de fenòmens meteorològics)"/>
    <s v="Augment de plagues"/>
    <s v="Canvis en les espècies urbanes (p. Ex. Adaptació de les cotorres)"/>
    <m/>
    <m/>
    <m/>
    <m/>
    <m/>
    <n v="0"/>
    <x v="6"/>
    <s v="Altres"/>
    <m/>
    <m/>
    <s v="Pla de prevenció i vigilància del mosquit tigre "/>
    <s v="Ajuntament (directa)"/>
    <s v="Salut"/>
    <x v="4"/>
  </r>
  <r>
    <s v="Sant Feliu de Llobregat"/>
    <n v="34"/>
    <x v="0"/>
    <x v="9"/>
    <s v="Implantar Zones Urbanes d'Atmosfera Protegida (ZUAP)"/>
    <s v="Implement Protected Atmosphere Urban Zones"/>
    <s v="Implantació de zones urbanes d’atmosfera protegida –ZUAP- en espais de la ciutat amb persones més vulnerables a contaminants atmosfèrics (sobretot vinculades a centres educatius). "/>
    <s v="Mobilitat"/>
    <n v="2018"/>
    <n v="2024"/>
    <s v="No iniciada"/>
    <m/>
    <m/>
    <m/>
    <s v="Calor extrema"/>
    <s v="Augment de la mortalitat/morbilitat associada a la calor"/>
    <s v="Aparició de noves malaties"/>
    <m/>
    <m/>
    <m/>
    <m/>
    <m/>
    <m/>
    <n v="0"/>
    <x v="6"/>
    <s v="Qualitat de l'aire"/>
    <m/>
    <m/>
    <s v="Pla Mobilitat Urbana de Sant Feliu de Llobregat (2015-2020), Pla d'actuació per la Millora de la qualitat de l'aire (PAMQA 2020)"/>
    <s v="Ajuntament (directa)"/>
    <s v="Salut"/>
    <x v="4"/>
  </r>
  <r>
    <s v="Sant Feliu de Llobregat"/>
    <n v="35"/>
    <x v="0"/>
    <x v="9"/>
    <s v="Preveure mesures d'adaptació dels treballadors exposats a les condicions climàtiques (especialment els que treballen a l'aire lliure)"/>
    <s v="Prevent measures to adapt workers exposed to climatic conditions (especially those working outdoors)"/>
    <s v="Estudiar i aplicar mesures per als treballadors municipals que treballen a l'aire lliure, especialment durant els episodis de calor extrema."/>
    <s v="Recurssos Humans"/>
    <n v="2018"/>
    <n v="2030"/>
    <s v="No iniciada"/>
    <m/>
    <m/>
    <m/>
    <s v="Calor extrema"/>
    <s v="Augment de la mortalitat/morbilitat associada a la calor"/>
    <s v="Augment de l'efecte illa de calor "/>
    <m/>
    <m/>
    <m/>
    <m/>
    <m/>
    <m/>
    <n v="0"/>
    <x v="6"/>
    <s v="Altres"/>
    <m/>
    <m/>
    <m/>
    <s v="Ajuntament (directa)"/>
    <s v="Salut"/>
    <x v="4"/>
  </r>
  <r>
    <s v="Sant Feliu de Llobregat"/>
    <n v="36"/>
    <x v="0"/>
    <x v="1"/>
    <s v="Elaboració d'un inventari de les zones i infraestructures sensibles als episodis de riscos"/>
    <s v="List of areas and infrastructure sensitive to risk episodes"/>
    <s v="Garantir la òptima funcionalitat i manteniment dels serveis d'emergència, transport, sanitat, aigua, producció i distribució energètica és crític per actuar eficaçment davant d’un episodi de risc.  "/>
    <s v="Protecció Civil"/>
    <n v="2020"/>
    <n v="2022"/>
    <s v="No iniciada"/>
    <m/>
    <s v="X"/>
    <m/>
    <s v="Calor extrema"/>
    <s v="Augment de les sequeres (durada, freqüència i intensitat)"/>
    <s v="Augment del risc de riuades"/>
    <s v="Major intensitat de les tempestes"/>
    <m/>
    <m/>
    <m/>
    <m/>
    <m/>
    <m/>
    <x v="6"/>
    <s v="Altres"/>
    <s v="Equipaments"/>
    <s v="Medi natural"/>
    <m/>
    <s v="Ajuntament (directa)"/>
    <s v="Protecció civili i emergències"/>
    <x v="4"/>
  </r>
  <r>
    <s v="Sant Feliu de Llobregat"/>
    <n v="37"/>
    <x v="0"/>
    <x v="1"/>
    <s v="Establiment de protocols i estructura de resposta a emergències amb l'elaboració del Document Únic de Protecció Civil Municipal (DUPROCIM)"/>
    <s v="Protocols of response to emergencies with the elaboration of the Document of Municipal Civil Protection (DUPROCIM)"/>
    <s v="Redacció, aprovació i homologació del Document Únic de Protecció Civil Municipal (DUPROCIM)  perdisposar d’un recurs pràctic que permeti recollir els protocols d’actuació adients per a cada risc i quina és l’estructura organitzativa interna del municipi en cas d’emergència. "/>
    <s v="Protecció Civil"/>
    <n v="2017"/>
    <n v="2019"/>
    <s v="No iniciada"/>
    <m/>
    <s v="X"/>
    <m/>
    <m/>
    <s v="Transversal (comunicació i informació general o de fenòmens meteorològics)"/>
    <s v="Augment del risc d'inundacions"/>
    <s v="Augment de les sequeres (durada, freqüència i intensitat)"/>
    <m/>
    <m/>
    <m/>
    <m/>
    <m/>
    <m/>
    <x v="6"/>
    <s v="Altres"/>
    <s v="Aigua"/>
    <s v="Qualitat de l'aire"/>
    <s v="Plans d'Actuació Municipal per a Incendis Forestals (INFOCAT), Pla d'actuació per inundacions (INUNCAT), pla d'actuació municipal per nevades (NEUCAT), Pla d'acutació municipal per energències sísmiques (SISMCAT), Pla d'Actuació per emergències del sector químic (PLASEQCAT), Pla d'Emergència ozó,  etc."/>
    <s v="Ajuntament (directa)"/>
    <s v="Protecció civili i emergències"/>
    <x v="4"/>
  </r>
  <r>
    <s v="Sant Feliu de Llobregat"/>
    <n v="38"/>
    <x v="0"/>
    <x v="1"/>
    <s v="Actualització i sistematització del Pla d'Onada de Calor des de les àrees de Protecció civil i Salut en coordinació amb CAPs i serveis socials. Disposar de llista de gent vulnerable"/>
    <s v="Update and systematization of the Heat Wave Plan from the areas of Civil Protection and Health in coordination with health and social services. Have a list of vulnerable people"/>
    <s v="Redactacció d'un protocol d'actuació en cas d'onades de calor imminents, formar els agents implicats en la seva execució i sensibilitzar la població envers aquest risc"/>
    <s v="Salut pública"/>
    <n v="2018"/>
    <n v="2030"/>
    <s v="No iniciada"/>
    <m/>
    <m/>
    <m/>
    <s v="Calor extrema"/>
    <s v="Augment de la mortalitat/morbilitat associada a la calor"/>
    <s v="Augment de l'efecte illa de calor "/>
    <s v="Canvis en els patrons de demanda energètica"/>
    <m/>
    <m/>
    <m/>
    <m/>
    <m/>
    <n v="0"/>
    <x v="6"/>
    <s v="Altres"/>
    <m/>
    <m/>
    <s v="Protocol de l'Ajuntament per onada de calor"/>
    <s v="Ajuntament (directa)"/>
    <s v="Protecció civili i emergències"/>
    <x v="4"/>
  </r>
  <r>
    <s v="Sant Feliu de Llobregat"/>
    <n v="39"/>
    <x v="0"/>
    <x v="1"/>
    <s v="Revisar i actualitzar si s'escau, els plans d'actuació per fenòmens meteorològics extrems"/>
    <s v="Review and update if necessary, action plans for extreme weather events"/>
    <s v="Revisió i actualització continua dels diferents plans d'actuació davant de fenòmens meteorològics extrems"/>
    <s v="Protecció Civil"/>
    <n v="2019"/>
    <n v="2030"/>
    <s v="No iniciada"/>
    <m/>
    <s v="X"/>
    <m/>
    <s v="Calor extrema"/>
    <s v="Transversal (comunicació i informació general o de fenòmens meteorològics)"/>
    <s v="Augment de l'efecte illa de calor "/>
    <s v="Augment del risc d'inundacions"/>
    <m/>
    <m/>
    <m/>
    <m/>
    <m/>
    <n v="0"/>
    <x v="6"/>
    <s v="Altres"/>
    <m/>
    <m/>
    <m/>
    <s v="Ajuntament (directa)"/>
    <s v="Protecció civili i emergències"/>
    <x v="4"/>
  </r>
  <r>
    <s v="Sant Feliu de Llobregat"/>
    <n v="40"/>
    <x v="0"/>
    <x v="1"/>
    <s v="Establiment de llocs de confinament de la població sensible en casos d'onada de calor"/>
    <s v="Establishment of places of confinement of the sensitive population in cases of heat wave"/>
    <s v="Identificació i establiment d'edificis i equipaments municipals que cumpleixen les condicions òptimes de refrigeració com a espais de confinament de persones sensibles durant els episodis d'onades de calor"/>
    <s v="Protecció Civil"/>
    <n v="2018"/>
    <n v="2030"/>
    <s v="No iniciada"/>
    <m/>
    <m/>
    <m/>
    <s v="Calor extrema"/>
    <s v="Augment de la mortalitat/morbilitat associada a la calor"/>
    <s v="Augment de l'efecte illa de calor "/>
    <s v="Canvis en els patrons de demanda energètica"/>
    <m/>
    <m/>
    <m/>
    <m/>
    <m/>
    <n v="0"/>
    <x v="6"/>
    <s v="Equipaments"/>
    <m/>
    <m/>
    <s v="Pla Director d'Equipaments de Sant Feliu de Llobregat (2012-2022)"/>
    <s v="Ajuntament (directa)"/>
    <s v="Protecció civili i emergències"/>
    <x v="4"/>
  </r>
  <r>
    <s v="Sant Feliu de Llobregat"/>
    <n v="41"/>
    <x v="0"/>
    <x v="1"/>
    <s v="Preveure un pla de contingència pels periodes de sequera"/>
    <s v="Prevent a contingency plan for periods of drought"/>
    <s v="Donat el dèficit hídric i la creixent recurrència d’anys secs, és convenient la realització d’un pla de contingència per fer front a un possible episodi important de sequera. Aquest Pla ha d’incloure els mecanismes de reducció dels consums d’aigua i els sistemes per l’optimització del recurs en el seu cicle. El pla ha de ser extensiu a comerços i empreses grans consumidors d’aigua, per tal de que coneguin les actuacions a realitzar en cas de que es produeixi un període de sequera important."/>
    <s v="Protecció Civil"/>
    <n v="2018"/>
    <n v="2024"/>
    <s v="No iniciada"/>
    <m/>
    <s v="X"/>
    <m/>
    <s v="Sequeres"/>
    <s v="Augment de les sequeres (durada, freqüència i intensitat)"/>
    <s v="Major durada de l'estiatge de rius i rieres"/>
    <m/>
    <m/>
    <m/>
    <m/>
    <m/>
    <m/>
    <n v="0"/>
    <x v="6"/>
    <s v="Aigua"/>
    <m/>
    <m/>
    <m/>
    <s v="Ajuntament (directa)"/>
    <s v="Protecció civili i emergències"/>
    <x v="4"/>
  </r>
  <r>
    <s v="Sant Feliu de Llobregat"/>
    <n v="42"/>
    <x v="2"/>
    <x v="6"/>
    <s v="Creació d'una plataforma per la millora de la coordinació amb altres administracions municipals i supramunicipals en la gestió d'espisodis d'emergència"/>
    <s v="Creation of a platform for the improvement of the coordination with other municipal and supra-municipal administrations "/>
    <s v="Establir mecanismes de col·laboració i facilitació en l’aplicació de mesures en un àmbit supramunicipal amb la creació d’una plataforma que permeti la coordinació amb altres administracions implicades."/>
    <s v="Serveis territorials"/>
    <n v="2020"/>
    <n v="2030"/>
    <s v="No iniciada"/>
    <m/>
    <m/>
    <m/>
    <s v="Calor extrema"/>
    <s v="Transversal (comunicació i informació general o de fenòmens meteorològics)"/>
    <s v="Augment de les sequeres (durada, freqüència i intensitat)"/>
    <s v="Augment del risc de riuades"/>
    <m/>
    <m/>
    <m/>
    <m/>
    <m/>
    <n v="0"/>
    <x v="6"/>
    <m/>
    <m/>
    <m/>
    <m/>
    <s v="Altres (Administració pública)"/>
    <s v="Altres"/>
    <x v="4"/>
  </r>
  <r>
    <s v="Sant Feliu de Llobregat"/>
    <n v="43"/>
    <x v="0"/>
    <x v="6"/>
    <s v="Incloure l'adaptació al canvi climàtic en els procès de definició de Smart City de Sant Feliu de Llobregat i els plans d'acció que se'n derivin"/>
    <m/>
    <m/>
    <s v="Sant Feliu Innova"/>
    <n v="2018"/>
    <n v="2024"/>
    <s v="No iniciada"/>
    <m/>
    <m/>
    <m/>
    <s v="Calor extrema"/>
    <s v="Transversal (comunicació i informació general o de fenòmens meteorològics)"/>
    <s v="Canvis en els patrons de demanda energètica"/>
    <m/>
    <m/>
    <m/>
    <m/>
    <m/>
    <m/>
    <n v="0"/>
    <x v="6"/>
    <s v="Altres"/>
    <m/>
    <m/>
    <s v="Sant Feliu Innova / Sant Feliu 2020 (Smart City, que inclou projectes de gestió intel·ligent del territori, mobilitat urbana, energia, medi ambient,….)"/>
    <s v="Ajuntament (directa)"/>
    <s v="Altres"/>
    <x v="4"/>
  </r>
  <r>
    <s v="Sant Feliu de Llobregat"/>
    <n v="44"/>
    <x v="0"/>
    <x v="6"/>
    <s v="Realització de sessions de formació interna per als tècnics municipals en relació a l'aplicació i monitoratge de les mesures del PLACC"/>
    <s v="Internal training sessions for municipal technicians in relation to the application and monitoring of the adaptation measures"/>
    <s v="Implicació dels tècnics involucrats en el desenvolupament, posada en marxa i seguiment de les mesures proposades. És necessari que el personal de l’Ajuntament conegui les seves responsabilitats i disposin de les eines adequades per tal que les actuacions es duguin a terme de manera eficient. Dur a terme un procés de participació que impliqui cada àrea de l’Ajuntament en responsabilitats en el desenvolupament del Pla des de la fase inicial i en les posteriors fases de redacció del Pla i conseqüentment en el seguiment del mateix, per la millora de l’aplicabilitat de les mesures i el seu posterior seguiment. "/>
    <s v="Medi Ambient i Recursos Humans"/>
    <n v="2018"/>
    <n v="2030"/>
    <s v="No iniciada"/>
    <m/>
    <m/>
    <m/>
    <s v="Calor extrema"/>
    <s v="Transversal (comunicació i informació general o de fenòmens meteorològics)"/>
    <s v="Canvis en els patrons de demanda energètica"/>
    <m/>
    <m/>
    <m/>
    <m/>
    <m/>
    <m/>
    <n v="0"/>
    <x v="6"/>
    <s v="Comunicació i Participació"/>
    <m/>
    <m/>
    <m/>
    <s v="Ajuntament (directa)"/>
    <s v="Altres"/>
    <x v="4"/>
  </r>
  <r>
    <s v="Sant Feliu de Llobregat"/>
    <n v="45"/>
    <x v="0"/>
    <x v="6"/>
    <s v="Incorporació en la Taula de Coordinació de l'Energia el Canvi Climàtic, per la realització d'estudis i per l'elaboració de propostes d'adaptació al canvi climàtic"/>
    <s v="Incorporation of the Climatic Change issues in Energy Coordination Board for the realization of studies and the preparation of proposals for adaptation to climate change"/>
    <s v="Incorporació d'aspectes relacionats amb el Canvi Climàtic a la Taula de Coordinació Energètica. Les iniciatives proposades per la taula energètica han d'anar en la línia de l'adaptació al canvi climàtic pel compliment dels objectius municipals d'adaptació. "/>
    <s v="Taula Coordinació Energia"/>
    <n v="2017"/>
    <n v="2030"/>
    <s v="En curs"/>
    <m/>
    <m/>
    <m/>
    <s v="Calor extrema"/>
    <s v="Augment de l'efecte illa de calor "/>
    <s v="Transversal (comunicació i informació general o de fenòmens meteorològics)"/>
    <m/>
    <m/>
    <m/>
    <m/>
    <m/>
    <m/>
    <n v="0"/>
    <x v="6"/>
    <s v="Participació"/>
    <m/>
    <m/>
    <s v="Taula de Coordinació de l'Energia de Sant Feliu de Llobregat"/>
    <s v="Ajuntament (directa)"/>
    <s v="Altres"/>
    <x v="4"/>
  </r>
  <r>
    <s v="Sant Joan de Vilatorrada"/>
    <n v="1"/>
    <x v="1"/>
    <x v="2"/>
    <s v="Incentivar als propietaris a formar part de les associacions de gestió forestal"/>
    <s v="Economic exploitation of local forests (eg biomass production)"/>
    <s v="El municipi de Sant Joan de Vilatorrada s’inclou dins l’Associació de Propietaris Forestals Boscos del Bages Nord, juntament amb les poblacions de Callús, Castellnou de Bages, Navàs, Santpedor i Súria. _x000a__x000a_Es pretén aconseguir que pel 2020 tots els propietaris de les zones forestals del municipi formin part de dita associació de propietaris forestals. _x000a__x000a_Les Associacions de Propietaris Forestals són entitats sense ànim de lucre que promouen la gestió forestal i la venda de diferents aprofitaments (com suro o llenya) de forma conjunta entre les seves finques associades. D’altra banda, promouen ajuts per la gestió forestal sostenible i donen suport en matèria de prevenció d’incendis forestals. _x000a__x000a_Les associacions de propietaris forestals compten amb el suport de l'Oficina Tècnica de Prevenció Municipal d'Incendis Forestals de la Diputació de Barcelona."/>
    <s v="Medi ambient, Àrea de Serveis Territorials"/>
    <n v="2018"/>
    <n v="2020"/>
    <s v="En curs"/>
    <m/>
    <m/>
    <m/>
    <s v="Incendis forestals"/>
    <s v="Major risc d'incendi"/>
    <m/>
    <m/>
    <s v="Preservació de la riquesa forestal, millora l'economia local"/>
    <m/>
    <m/>
    <n v="0"/>
    <m/>
    <n v="0"/>
    <x v="7"/>
    <s v="Medi natural"/>
    <m/>
    <m/>
    <s v="Pla de desenvolupament forestal"/>
    <s v="Ajuntament (indirecte)"/>
    <s v="Agricultura i sector forestal"/>
    <x v="1"/>
  </r>
  <r>
    <s v="Sant Joan de Vilatorrada"/>
    <n v="2"/>
    <x v="1"/>
    <x v="2"/>
    <s v="Vetllar perquè els agricultors utilitzin espècies resistents a la sequera"/>
    <s v="Ensure that farmers change crop species to those more resistant to droughts"/>
    <s v="L’aigua cada cop és més escassa a tota la Mediterrània. El projecte LIFE MEDACC ha confirmat una reducció de la precipitació, sobretot a l’estiu, amb sequeres més freqüents i intenses i més evaporació de l’aigua cap a l’atmosfera. Els rius han reduït el cabal, una tendència que es mantindrà en el futur si no s’hi apliquen mesures. _x000a_Els conrreus patiran un major risc d’incendi i estaran més exposats a sequeres, plagues i altres pertorbacions. A més, hi haurà espècies de plantes que no podran suportar les sequeres cada vegada més intenses i freqüents, amb la qual cosa quedaran substituïdes per d’altres més resistents a la manca d’aigua. Tot això portarà cap a una menor productivitat. _x000a__x000a_Amb l'objectiu de vetllar per adaptar els conreus i varietats de cultius a les condicions climàtiques, cal elaborar sessions informatives als agricultors per conscienciar-los dels beneficis d'anar adaptant els conreus a un clima amb més presència de sequeres i promocionar aquelles varietats que puguin suportar millor llargs períodes de sequera. Daltra banda, cal diversificar el tipus de conreus. _x000a__x000a_Hi ha moltes espècies vegetals que per les seves característiques biològiques presenten una alta resistència a la sequera. Són plantes que tenen pocs requeriments hídrics perquè en els seus hàbitats naturals les pluges hi són escasses, almenys en èpoques prolongades, i les plantes han evolucionat adaptant-s´hi. És convenient definir un catàleg de selecció d'espècies vegetals que tingui en compte aquelles amb més capacitat d'adaptació. _x000a__x000a_Actualment l’Institut de Recerca i Tecnologia Agroalimentàries (IRTA) de la ciutat de Lleida investiga el desenvolupament de noves varietats de blat d’alta qualitat resistents a la sequera i adaptades al canvi climàtic. Els resultats permetran identificar les varietats més resistents a la sequera i les característiques fisiològiques de la planta que s’hi associaen. Entre aquestes varietats, els índexs d’estrès hídric permetran predir concretament quines varietats seran més productives davant de l’escassetat d’aigua."/>
    <s v=" Àrea de Serveis Territorials"/>
    <n v="2019"/>
    <n v="2030"/>
    <s v="No iniciada"/>
    <m/>
    <m/>
    <m/>
    <s v="Altres (especificar)"/>
    <s v="Augment de les sequeres (durada, freqüència i intensitat)"/>
    <s v="Major durada de l'estiatge de rius i rieres"/>
    <m/>
    <s v="Més resiliència a condicions extremes"/>
    <m/>
    <m/>
    <m/>
    <n v="500"/>
    <n v="5500"/>
    <x v="10"/>
    <s v="Medi natural"/>
    <m/>
    <m/>
    <s v="Pla d'acció supramunicipal"/>
    <s v="Ajuntament (indirecte)"/>
    <s v="Agricultura i sector forestal"/>
    <x v="1"/>
  </r>
  <r>
    <s v="Sant Joan de Vilatorrada"/>
    <n v="3"/>
    <x v="2"/>
    <x v="2"/>
    <s v="Promoció de sistemes d’agricultura i ramaderia ecològica "/>
    <s v="Promoting organic farming"/>
    <s v="Segons dades de l’IDESCAT, actualment Sant Joan de Vilatorrada no compta amb cap hectàrea cultivada ecològicament d’un total de 763 ha cultivades. Tampoc té cap explotació ramadera ecològica de les 12 que hi ha al municipi. _x000a__x000a_L'agricultura i ramaderia ecològica són pràctiques respectuoses amb el medi ambient, tenen un impacte menor sobre el terreny i una millor integració en l'ecosistema del territori. El seu ús afecta a mig i llarg termini afavorint la biodiversitat i la gestió forestal._x000a__x000a_Cal promocionar les activitats d’agricultura i ramaderia ecològiques per tal de causar un menor impacte al medi ambient, com ara escollir les espècies i les varietats més resistents a la sequera, aplicar la rotació de conreus, el guaret, i adoptar altres sistemes de cultiu més sostenibles. _x000a__x000a_L’agricultura i ramaderia ecològica és la denominació que descriu un seguit de valors afegits a la producció agrícola i ramadera, relacionats amb l'obtenció d'aliments de màxima qualitat, tot respectant la natura i el medi ambient:_x000a_- Productes animals ecològics. Provenen d'una ramaderia que proporciona unes condicions de vida dignes al bestiar i als ramats, amb respecte per les seves necessitats biològiques i de comportament._x000a_- Productes vegetals ecològics. Han estat cultivats sense adobs ni pesticides de síntesi química (fungicides, insecticides o herbicides). Per tant, sense residus d'aquestes substàncies._x000a_- Productes ecològics elaborats. Productes agraris vegetals i animals transformats mitjançant tècniques que minimitzen les formes de contaminació i les pèrdues de qualitat, restringint l'ús d'additius i auxiliars tecnològics."/>
    <s v="Àrea de Serveis Territorials"/>
    <n v="2018"/>
    <n v="2030"/>
    <s v="No iniciada"/>
    <m/>
    <m/>
    <m/>
    <s v="Altres (especificar)"/>
    <s v="Augment de les sequeres (durada, freqüència i intensitat)"/>
    <s v="Assecatge/transformació zones humides"/>
    <m/>
    <s v="Seguretat alimentària"/>
    <m/>
    <m/>
    <m/>
    <n v="500"/>
    <n v="6000"/>
    <x v="10"/>
    <s v="Medi natural"/>
    <m/>
    <m/>
    <s v="Plans d'acció supramunicipal per l'agricultura ecològica"/>
    <s v="Altres (Administració pública)"/>
    <s v="Agricultura i sector forestal"/>
    <x v="1"/>
  </r>
  <r>
    <s v="Sant Joan de Vilatorrada"/>
    <n v="4"/>
    <x v="3"/>
    <x v="2"/>
    <s v="Promoure i crear sistemes de reg més eficients"/>
    <s v="Irrigation systems changes for better adaptation"/>
    <s v="Optimització dels sistemes de reg, mitjançant sistemes de telegestió o canviant tot el sistema de reg, en aquells espais verds urbans on sigui factible, per degoteig i cintes exsudants. Aquestes darreres mesures tenen múltiples beneficis ja que eviten la legionel·los i faciliten els treballs de manteniment._x000a__x000a_Cal conèixer els sistemes de reg a les zones verdes del municipi i pensar en canviar les espècies que composen els espais verds per aquelles espècies que requereixin menys aigua com arbres, arbustos o plantes d’entapissar.  _x000a__x000a_El sistema de reg s’ha d’adequar a la vegetació. S’utilitzaran aquells que minimitzen el consum d’aigua com la microirrigació, el reg per degoteig, una xarxa d’aspersors regulats per programador horari o detectors d’humitat per controlar la freqüència del reg, sobretot els dies de pluja. Tant com sigui possible, s’ha de regar amb aigua procedent dels captadors d’aigua de pluja o dels sobreexidors de piscines, convenientment desclorada. L’aigua de pluja es pot utilitzar per al reg de parcs i jardins, neteja d’interiors i d’exteriors, cisternes d’inodors i qualsevol altre ús adient a les seves característiques._x000a__x000a_El disseny bàsic de les zones verdes seguirà les pautes de xerojardineria o jardineria de baix consum d’aigua tot respectant l’estructura natural del terreny, reduint la superfície ocupada per zones de consum elevat d’aigua, com la gespa, incorporant recobriments de sòl que redueixen les pèrdues d’aigua per evaporació, creant zones d’ombra, que redueixen el poder dessecant del sol i distribuint les plantes en grups amb necessitats de reg similars._x000a__x000a_És convenient realitzar un inventari de les zones actuals (pla de biodiversitat urbana) i identificar aquelles àrees en què es considera prioritari preveure un procés de substitució i/o introducció d’espècies amb una major capacitat d’adaptació. "/>
    <s v="Medi ambient, Àrea de Serveis Territorials"/>
    <n v="2018"/>
    <n v="2030"/>
    <s v="En curs"/>
    <m/>
    <m/>
    <m/>
    <s v="Sequeres"/>
    <s v="Major vulnerabilitat del verd urbà"/>
    <s v="Augment de les sequeres (durada, freqüència i intensitat)"/>
    <m/>
    <s v="Seguretat alimentària"/>
    <m/>
    <m/>
    <n v="20000"/>
    <m/>
    <n v="20000"/>
    <x v="9"/>
    <s v="Aigua"/>
    <m/>
    <m/>
    <s v="Ordenança estalvi d'aigua"/>
    <s v="Altres (sector privat o varis)"/>
    <s v="Agricultura i sector forestal"/>
    <x v="1"/>
  </r>
  <r>
    <s v="Sant Joan de Vilatorrada"/>
    <n v="5"/>
    <x v="0"/>
    <x v="5"/>
    <s v="Inclusió de mecanismes d’estalvi d’aigua"/>
    <s v="Water saving devices"/>
    <s v="La mesura més eficient per potenciar l'estalvi d'aigua és la creació d'una ordenança d'estalvi d'aigua. Dins d'aquesta ordenança es poden imposar actuacions de sistemes i mesures d’estalvi d’aigua a particulars com:_x000a_-       Comptadors individuals. _x000a_-       Reguladors de pressió de l’entrada d’aigua. _x000a_-    Mecanismes estalviadors: reductors de cabal, airejadors o economitzadors, mecanismes per a cisternes d’urinaris i inodors, mecanismes per a processos de neteja, etc.. _x000a_-       Captadors d’aigua de pluja._x000a_-       Reutilitzadors de l’aigua sobrant de piscines. _x000a_-       Reutilitzadors d’aigües grises. _x000a_-       Sistemes d’estalvi en jardins._x000a_-       Sistemes d’estalvi en dipòsits de regulació. _x000a__x000a_Paral·lelament cal conscienciar la població sobre els beneficis d'estalviar aigua. Es pot aconseguir mostrant els resultats de l'estalvi econòmic degut a l'estalvi d'aigua per captar l'interès de la població. Una altra acció a realitzar és canviar la tarificació de l'aigua per tal de que l'estalvi d'aigua es vegi clarament recompensat en la tarifa._x000a__x000a_Cal centrar l’esforç en reduir la demanda d’aigua i millorar-ne l’eficiència en l’ús. Existeix un greu problema, i és que el marc actual de gestió de l’aigua no n’incentiva l’estalvi. Cal un esforç d’integració de diferents estratègies que involucri el màxim d’actors possibles (agricultors, tècnics, comunitats de regants, gestors territorials, etc.) per tal de gestionar l’aigua de manera eficient i sostenible."/>
    <s v="Medi ambient, Àrea de Serveis Territorials"/>
    <n v="2018"/>
    <n v="2030"/>
    <s v="No iniciada"/>
    <m/>
    <s v="X"/>
    <s v="Ajuntament, ciutadania, Aigües de Manresa"/>
    <s v="Sequeres"/>
    <s v="Augment de les sequeres (durada, freqüència i intensitat)"/>
    <m/>
    <m/>
    <s v="Reducció consum d'aigua, reducció despeses corrents"/>
    <m/>
    <m/>
    <m/>
    <n v="0"/>
    <n v="0"/>
    <x v="7"/>
    <s v="Aigua"/>
    <s v="Urbanisme"/>
    <m/>
    <s v="Ordenança estalvi d'aigua"/>
    <s v="Ajuntament (directa)"/>
    <s v="Aigua"/>
    <x v="1"/>
  </r>
  <r>
    <s v="Sant Joan de Vilatorrada"/>
    <n v="6"/>
    <x v="0"/>
    <x v="5"/>
    <s v="Reducció de fuites en els sistemes d’abastament "/>
    <s v="Reduction of leakage in water supply systems"/>
    <s v="Actualment el rendiment de la xarxa d’abastament d’aigua de Sant Joan de Vilatorrada és de 78,26%. _x000a__x000a_Aquesta actuació s'adreça a la millora de la gestió del servei de subministrament d'aigua i el diagnòstic sobre l'estat de la xarxa de proveïment verificant l'estanquitat, identificant punts febles, limitant les pèrdues i fent més eficaç la gestió municipal._x000a__x000a_A dia d’avui s’està realitzant un control de fuites de la xarxa d’abastament d’aigua mitjançant cabalímetres. _x000a__x000a_Cal treballar per aconseguir que aquesta infraestructura estigui en perfecte estat de conservació i neteja per tal d'evitar embussos a la xarxa i fuites d'aigua, i realitzar periòdicament inspeccions programades de col·lectors i canonades."/>
    <s v="Medi ambient, Àrea de Serveis Territorials"/>
    <n v="2018"/>
    <n v="2023"/>
    <s v="En curs"/>
    <m/>
    <m/>
    <m/>
    <s v="Sequeres"/>
    <s v="Augment de les sequeres (durada, freqüència i intensitat)"/>
    <m/>
    <m/>
    <s v="Garantia d'abastement"/>
    <m/>
    <m/>
    <m/>
    <n v="5000"/>
    <n v="25000"/>
    <x v="9"/>
    <s v="Aigua"/>
    <m/>
    <m/>
    <s v="Ordenança estalvi d'aigua"/>
    <s v="Ajuntament (directa)"/>
    <s v="Aigua"/>
    <x v="1"/>
  </r>
  <r>
    <s v="Sant Joan de Vilatorrada"/>
    <n v="7"/>
    <x v="0"/>
    <x v="5"/>
    <s v="Xarxa de clavegueram separativa"/>
    <s v="Seperative sewer system"/>
    <s v="Aquesta acció inclou la separació del sistema de calvegueram per a aigües residuals domèstiques del sistema d’aigües pluvials. D'aquesta manera, es podrà aprofitar les aigües per a diferents usos, aplicar el tractament d’aigües residuals només a l’aigua que ho necessita i també permet abocar de forma controlada l’aigua de pluja en períodes d’altes precipitacions. _x000a__x000a_Una xarxa de clavegueram separativa transporta separadament les aigües residuals i les pluvials. La doble xarxa és la més respectuosa amb el medi ambient, ja que es redueix la quantitat d'aigua que s'ha de depurar, ja que l'aigua de pluja desguassa al riu. _x000a__x000a_No obstant això, en diferents punts del municipi és convenient construïr estanys de laminació per tal de controlar les fortes variacions de cabal que es donen en episodis de pluges torrencials, afavorint la recàrrega del freàtic._x000a__x000a_S’estima la realització de la xarxa de clavegueram separativa al llarg d’un 20% de l’actual xarxa de clavegueram (37 km) per l’any 2030, abastant primerament les vies on les aigües residuals són més contaminants com la zona industrial o comercial. També es creu convenient aprofitar les obres que es realitzin al vial, on s’obrin rasants, per duplicar el sistema de clavegueram.  _x000a__x000a_D’altra banda, es proposa incloure a les ordenances municipals la obligació per a la construcció del sistema de clavegueram separatiu en obra nova. "/>
    <s v="Regidories de medi ambient i urbanisme"/>
    <n v="2018"/>
    <n v="2030"/>
    <s v="No iniciada"/>
    <m/>
    <m/>
    <m/>
    <s v="Inundacions"/>
    <s v="Augment del risc d'inundacions"/>
    <s v="Major intensitat de les tempestes"/>
    <m/>
    <s v="Infraestructures de sanejament amb millor funcionament"/>
    <m/>
    <m/>
    <m/>
    <n v="616666.66666666663"/>
    <n v="7400000"/>
    <x v="8"/>
    <s v="Urbanisme"/>
    <s v="Aigua"/>
    <m/>
    <s v="Pla de clavagueram, Planejament derivat"/>
    <s v="Ajuntament (directa)"/>
    <s v="Aigua"/>
    <x v="1"/>
  </r>
  <r>
    <s v="Sant Joan de Vilatorrada"/>
    <n v="8"/>
    <x v="2"/>
    <x v="6"/>
    <s v="Formació al personal de l'Ajuntament afectat envers el canvi climàtic (manteniment del verd...)"/>
    <s v="Training of the Council staff about climate change"/>
    <s v="Formar alguns treballadors concrets de l’ajuntament en temes del canvi climàtic i mantenir-les al corrent de totes les actuacions que està duent a terme l’ajuntament i de les mesures aplicables pels ciutadans per tal de contribuir-hi. _x000a__x000a_Aquestes persones esdevindran especialistes en el tema i es dedicaran a traspassar el seu coneixament a la població local. També és necessari formar al personal de manera que el canvi climàtic sigui un eix transversal, conscienciïn a la població sobre el canvi climàtic i alhora facin una tasca divulgativa del que l’ajuntament està realitzant en matèria d’adaptació del canvi climàtic. _x000a__x000a_És necessari que els tècnics implicats en cadascuna de les mesures coneguin les seves responsabilitats i disposin de les eines adequades per tal que les actuacions es duguin a terme de manera eficient i orientades a la consecució dels objectius d’adaptació previstos._x000a__x000a_A més, el Pla compta amb un programa de seguiment d’acord amb el qual es mesuraran una sèrie d'indicadors que permetran avaluar l'evolució dels riscos i els perills del canvi climàtic en el municipi al llarg del temps. Per aquests motius, els tècnics municipals implicats han de disposar dels coneixements necessaris per executar les tasques concretes que els pertoquen en relació al Pla i se'ls ha de capacitar per dur a terme el seguiment corresponent._x000a__x000a_És convenient que la formació es faci de forma periòdica al llarg del desenvolupament del Pla, contemplant tant sessions generals amb tots els tècnics implicats, com sessions específiques de detall per àmbits sectorials. Aquesta periodicitat ha de permetre obtenir un feedback que permeti millorar l’aplicabilitat de les mesures i el seu seguiment. La primera actuació en relació a aquesta mesura consisteix, doncs, a definir un programa de formació continuada per tot el període de vigència del Pla."/>
    <s v=" Medi ambient, Àrea de Serveis Territorials"/>
    <n v="2018"/>
    <n v="2030"/>
    <s v="No iniciada"/>
    <m/>
    <m/>
    <m/>
    <s v="Altres (especificar)"/>
    <s v="Transversal (comunicació i informació general o de fenòmens meteorològics)"/>
    <m/>
    <m/>
    <s v="Conscienciació envers el canvi climàtic"/>
    <m/>
    <m/>
    <m/>
    <n v="2000"/>
    <n v="24000"/>
    <x v="9"/>
    <s v="Educació"/>
    <m/>
    <m/>
    <s v="Pla Bàsic de Protecció Civil"/>
    <s v="Altres (Administració pública)"/>
    <s v="Altres"/>
    <x v="1"/>
  </r>
  <r>
    <s v="Sant Joan de Vilatorrada"/>
    <n v="9"/>
    <x v="2"/>
    <x v="3"/>
    <s v="Creació d'estructures i hàbitats que fomentin la biodiversitat"/>
    <s v="Creating structures and habitats "/>
    <s v="Realitzar una sèrie de mesures de conservació dels espais i hàbitats per tal de fomentar la biodiversitat. Creació d’espais com:_x000a_- Horts urbans: per mantenir espècies autòctones i sensibilitazar i implicar els ciutadans. _x000a_- Diversificació d’espècies d’arbres i plantes aromàtiques.   _x000a_- Utilització de paviment filtrant (SUDS: Sistema Urbà de Drenatge Sostenible) per la creació d’aiguamolls. Utilitzar aquest sistema al Parc de l’Avinguda del Canigó aprofitant la seva reforma integral.  _x000a__x000a_També cal preveure mecanismes que permetin aprofitar l’aigua de retorn de l’EDAR per tal de mantenir un cabal en els cursos naturals i regs que permeti el manteniment de la biodiversitat associades als ecosistemes de la ribera. A partir de les següents actuacions: _x000a_- Definir de forma clara els interlocutors i responsables del cicle de l’aigua i especificar un programa de treball conjunt. _x000a_- Analitzar la possibilitat de reaprofitament de les aigües provinents de l’EDAR com a elements de manteniment del cabal dels cursos fluvials en èpoques de major sequera. _x000a_- Realitzar tasques de manteniment de la infraestructura hidràulica.  "/>
    <s v=" Àrea de Serveis Territorials"/>
    <n v="2018"/>
    <n v="2030"/>
    <s v="En curs"/>
    <m/>
    <m/>
    <m/>
    <s v="Altres (especificar)"/>
    <s v="Vulnerabilitat de les espècies forestals a malalties i plagues"/>
    <m/>
    <m/>
    <s v="Augment de la biodiversitat"/>
    <m/>
    <m/>
    <n v="10000"/>
    <m/>
    <n v="10000"/>
    <x v="10"/>
    <s v="Medi natural"/>
    <m/>
    <m/>
    <s v="Pla d'acció supramunicipal"/>
    <s v="Altres (Administració pública)"/>
    <s v="Medi ambient i biodiversitat"/>
    <x v="1"/>
  </r>
  <r>
    <s v="Sant Joan de Vilatorrada"/>
    <n v="10"/>
    <x v="0"/>
    <x v="0"/>
    <s v="Reorganització dels espais de la ciutat per reduir l'efecte &quot;illa de calor&quot;"/>
    <s v="Reorganization of the city to increase shadows"/>
    <s v="A les àrees urbanes sol produir-se l'efecte illa de calor ja que les estructures que les composen actuen com a font de calor, absorvint la calor irradiada i emetent-la de nou en forma de radiació infrarroja. A través d'aquesta acció es planteja reaitzar un seguit d'actuacions urbanístiques per tal de disminuir aquesta font de calor. _x000a__x000a_Per reduir la calor irradiada seria convenient reurbanitzar aquells espais de pas o d’ús habitual (places, carrers i altres espais exteriors) incrementant les zones d'ombres. Tot seguit es proposen mesures concretes:_x000a_- Instal·lació de pèrgoles a parcs i pàrquins (com a l’aparcament del carrer Josep Rojas o al parc Catalunya), que podrien incorporar a més a més instal·lacions fotovoltaiques. Així com crear sistemes d’ombrejat a patis d’escola. _x000a_- Plantació de més arbres, com ara al voltant de l’edifici de Cal Gallifa._x000a_- Renovar progressivament l'asfalt i el paviment dels carrers mitjançant paviments que permeten el drenatge i milloren la reflectància._x000a__x000a_Aquesta acció haurà d’anar coordinada amb un estudi específic pel municipi en que s’identifiquin les àrees municipals més afectades per l’efecte illa de calor. _x000a__x000a_Per tant, es podrà definir l’estudi de confort climàtic d’alguns carrers i preveure mesures per a la millora del seu comportament tèrmic. Aquest estudi ens permetrà identificar si és un element rellevant al municipi i acotar-ho a les zones més exposades i concretar les zones d’actuació de les següents accions que es proposen en el present Pla  municipal. "/>
    <s v="Regidoria d'urbanisme"/>
    <n v="2020"/>
    <n v="2030"/>
    <s v="No iniciada"/>
    <m/>
    <s v="X"/>
    <s v="Planificació, Espai Públic"/>
    <s v="Calor extrema"/>
    <s v="Augment de la mortalitat/morbilitat associada a la calor"/>
    <m/>
    <m/>
    <s v="Millora de la qualitat urbana"/>
    <m/>
    <m/>
    <n v="2000"/>
    <m/>
    <n v="2000"/>
    <x v="10"/>
    <s v="Urbanisme"/>
    <s v="Verd urbà"/>
    <s v="Energia"/>
    <s v="POUM, Planejament derivat"/>
    <s v="Ajuntament (directa)"/>
    <s v="Planificació urbanística"/>
    <x v="1"/>
  </r>
  <r>
    <s v="Sant Joan de Vilatorrada"/>
    <n v="11"/>
    <x v="0"/>
    <x v="9"/>
    <s v="Protocol d’actuació envers les persones vulnerables a la calor i al fred "/>
    <s v="Protocol for people vulnerable to heat and cold"/>
    <s v="Elaborar un protocol d'actuació per atendre ràpidament a les persones vulnerables. Es recomana crear un registre per a tenir les persones més vulnerables identificades i obrir edificis públics amb climatització per acollir persones vulnerables en períodes d'onades de calor o de fred._x000a__x000a_És convenient generar una llista d'edificis públics que en episodis de risc s'obrin i assisteixin a les persones més vulnerables. Per exemple, en onades de calor, aquells equipaments amb aire acondicionat com ara l’edifici de l’ajuntament, la biblioteca, l’espai jove o la piscina. _x000a__x000a_Les projeccions preveuen que les onades de calor cada vegada seran més freqüents i persistents. Per aquest motiu és oportú redactar un protocol d'actuació en cas d'onades de calor imminents, tal i com han fet altres municipis i incloure’l en el DUPROCIM. Entre les actuacions que ha de recollir aquest protocol es preveuen les següents:_x000a_- Identificar les persones de contacte dels edificis on habiten col·lectius vulnerables (residències de jubilats, escoles, llars d'infants, ambulatoris, etc.) per tal d'avisarles de l'activació del protocol en cas de risc imminent._x000a_- Relacionar els edificis o equipaments on habiten col·lectius vulnerables no preparats per fer front a onades de calor (com els que no disposin de sistema de refrigeració), per tal d'establir un protocol de trasllat temporal dels seus ocupants a edificis adaptats per aquestes situacions extremes._x000a_- Identificar una sèrie d'edificis adequats per aquest ús temporal. Cal assegurar que l'edifici no sigui tampoc vulnerable en cas de tall elèctric (per exemple, perquè disposa d'un grup electrogen)._x000a_- Establir els protocols d'avís i transport d'afectats en cas de període d'emergència._x000a_- Canviar els horaris dels esdeveniments que es fan a l'aire lliure a l'estiu, per tal d'evitar les hores de màxima radiació solar i de risc més elevat._x000a_- Comunicar i sensibilitzar la població –i en especial els grups de risc com les persones grans– envers les mesures preventives a adoptar."/>
    <s v="Regidoria de salut"/>
    <n v="2020"/>
    <n v="2021"/>
    <s v="No iniciada"/>
    <m/>
    <m/>
    <m/>
    <s v="Calor extrema"/>
    <s v="Augment de la mortalitat/morbilitat associada a la calor"/>
    <s v="Augment de l'efecte illa de calor "/>
    <m/>
    <s v="Millora la qualitat de vida"/>
    <m/>
    <m/>
    <m/>
    <m/>
    <n v="0"/>
    <x v="10"/>
    <s v="Equipaments"/>
    <s v="Urbanisme"/>
    <m/>
    <s v="PAM, DUPROCIM"/>
    <s v="Ajuntament (directa)"/>
    <s v="Salut"/>
    <x v="1"/>
  </r>
  <r>
    <s v="Sant Joan de Vilatorrada"/>
    <n v="12"/>
    <x v="0"/>
    <x v="9"/>
    <s v="Campanyes per a l'eradicació o contenció de plagues (mosquit tigre...) "/>
    <s v="Campaigns for the plagues eradication or containment"/>
    <s v="Realitzar tasques de prevenció de plagues i fer un control eficient d'aquestes. 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_x000a__x000a_Per tant, es proposa una actuació concreta que integri les següent actuacions: _x000a__x000a_- Realització d’un inventari complet de les zones on es localitzen espècies exòtiques de caràcter invasor. Es poden consultat diversos documents existents, com pot ser la Guia “Les espècies exòtiques de Catalunya”._x000a__x000a_- Realització d’un programa d’erradicació d’espècies que identifiqui les zones on actuar de forma prioritària tant en zona urbana com en zones naturals (sistema fluvial, per exemple). _x000a__x000a_- Executar l’erradicació d’aquestes espècies a partir dels mecanismes i tècniques que garanteixin la seva total eliminació i evitin la seva reproducció futura. Substitució d’espècies arbustives i arbòries plantades per d’altres espècies amb menor afectació al·lèrgica. Implicació dels pagesos en aquest procés a partir d’incentius per a la col·laboració en les tasques d’erradicació._x000a__x000a_- Realitzar un seguiment d’aquestes zones i de possibles noves àrees. "/>
    <s v="Regidories de medi ambient i salut"/>
    <n v="2018"/>
    <n v="2030"/>
    <s v="En curs"/>
    <m/>
    <m/>
    <m/>
    <s v="Altres (especificar)"/>
    <s v="Augment de plagues: algues, meduses..."/>
    <m/>
    <m/>
    <s v="Millora la qualitat de vida"/>
    <m/>
    <m/>
    <m/>
    <n v="2000"/>
    <n v="24000"/>
    <x v="9"/>
    <s v="Medi natural"/>
    <m/>
    <m/>
    <s v="Ordenances de prevenció i control de plagues"/>
    <s v="Ajuntament (directa)"/>
    <s v="Salut"/>
    <x v="1"/>
  </r>
  <r>
    <s v="Sant Joan de Vilatorrada"/>
    <n v="13"/>
    <x v="0"/>
    <x v="5"/>
    <s v="Dipòsits per retenció de pluvials (tancs de tempesta)"/>
    <s v="Rainwater retention tanks"/>
    <s v="Un tanc de tempestes, també conegut com a sobreeixidor, és una infraestructura del clavegueram consistent en un dipòsit dedicat a capturar i retenir l'aigua de pluja transportada pels col·lectors, sobretot quan hi ha precipitacions molt intenses, per disminuir la possibilitat d'inundacions en els casos en què la capacitat d'escorregut de l'aigua és menor que el volum de pluja._x000a_La irregularitat i la intensitat de les pluges obliga a haver de disposar de sistemes d'alta acumulació si es vol aprofitar aquest recurs hídric. Els dipòsits d'aigües pluvials també serveixen com a suport al sistema clavegueram, ja que redueixen el cabal que és transportat a la EDAR._x000a_Es proposa col·locar diferents dipòsits de retenció de pluvials al llarg del municipi, sobretot als carrers més amples._x000a_Aquests dipòsits també tenen la funció de fer una predepuració en evitar que les primeres aigües de pluja, que són les més contaminades -a causa de la neteja de l'asfalt-, s'aboquin directament a sistemes naturals aquàtics com per exemple, rius, quan realitzen un procés de depuració d'aigües residuals, perquè una vegada descontaminada, l'aigua pugui ser abocada a corrents o masses d'aigua per al seu aprofitament posterior. _x000a_A més, l’aigua pluvial d’aquests dipòsits podria ser utilitzada per a regar les zones enjardinades municipals en sistemes gota a gota (al tenir menys probabilitat de propagació de legionel·losis). _x000a_Aquests dispositius destinats a laminar els cabals màxims d'una avinguda, són particularment importants a les àrees on s'ha produït una impermeabilització massiva de les conques, per exemple a causa de la urbanització."/>
    <s v="Regidories de medi ambient i salut"/>
    <n v="2022"/>
    <n v="2030"/>
    <s v="No iniciada"/>
    <m/>
    <m/>
    <m/>
    <s v="Precipitació extrema"/>
    <s v="Augment del risc d'inundacions"/>
    <s v="Augment del risc de riuades"/>
    <m/>
    <s v="Infraestructures de sanejament amb millor funcionament"/>
    <m/>
    <m/>
    <m/>
    <m/>
    <n v="0"/>
    <x v="8"/>
    <s v="Aigua"/>
    <m/>
    <m/>
    <s v="Ordenança estalvi d'aigua"/>
    <s v="Ajuntament (directa)"/>
    <s v="Aigua"/>
    <x v="1"/>
  </r>
  <r>
    <s v="Sant Quirze Safaja"/>
    <n v="1"/>
    <x v="0"/>
    <x v="5"/>
    <s v="Identificació de fuites en els sistemes d’abastament d'aigua potable"/>
    <s v="Leakage check in the water supply systems"/>
    <s v="La reducció en la disponibilitat de recursos hídrics és una tendència global dels efectes del canvi climàtic en la conca mediterrània. Per aquest motiu totes les accions orientades a l'aprofitament màxim d'aquests esdevenen una resposta adaptativa important. Es proposa reduir les possibles fuites en el sistema d'abastament d'aigua potable. Com a primera actuació a fer, cal quantificar l'ordre de magnitud d'aquest problema en la xarxa, per avaluar posteriorment les accions a fer. Per tant, es proposa la redacció d'una diagnosi de l'estat de la xarxa amb un pla d'acció de les mesures a emprendre per solventar els problemes detectats. "/>
    <s v="Urbanisme"/>
    <n v="2020"/>
    <n v="2021"/>
    <s v="No iniciada"/>
    <m/>
    <m/>
    <m/>
    <s v="Sequeres"/>
    <s v="Augment de les sequeres (durada, freqüència i intensitat)"/>
    <m/>
    <m/>
    <m/>
    <m/>
    <m/>
    <n v="15000"/>
    <m/>
    <n v="15000"/>
    <x v="5"/>
    <m/>
    <m/>
    <m/>
    <m/>
    <s v="Ajuntament (directa)"/>
    <s v="Aigua"/>
    <x v="0"/>
  </r>
  <r>
    <s v="Sant Quirze Safaja"/>
    <n v="2"/>
    <x v="3"/>
    <x v="4"/>
    <s v="Aprofitament de les aigües de pluja "/>
    <s v="Rainwater use"/>
    <s v="Identificar nous focus d'abastament alternatius d'aigua, és una actuació adaptativa a la reducció de l'oferta d'aigua que se'n derivarà dels efectes del canvi climàtic. En aquest sentit es proposa que el futur planejament consideri la construcció de dipòsits de tempesta per a l'aprofitament d'aigües pluvials per a usos domèstics particulars o col·lectius. Aquests dipòsits també caldria instal·lar-los en els futurs habitatges i promocions immobiliàries, per aprofitar aquesta aigua de pluja no com a aigua de boca sinó per a usos que no precisen aigua potable (cisternes de sanitaris, reg, etc...). "/>
    <s v="Urbanisme"/>
    <n v="2020"/>
    <n v="2021"/>
    <s v="No iniciada"/>
    <m/>
    <m/>
    <m/>
    <s v="Sequeres"/>
    <s v="Augment de les sequeres (durada, freqüència i intensitat)"/>
    <m/>
    <m/>
    <m/>
    <m/>
    <m/>
    <n v="25000"/>
    <m/>
    <n v="25000"/>
    <x v="4"/>
    <s v="Urbanisme"/>
    <m/>
    <m/>
    <s v="POUM"/>
    <s v="Altres (sector privat o varis)"/>
    <s v="Energia"/>
    <x v="0"/>
  </r>
  <r>
    <s v="Sant Quirze Safaja"/>
    <n v="3"/>
    <x v="0"/>
    <x v="0"/>
    <s v="Col·locació de paviments permeables i termoresistents"/>
    <s v="Installation of permeable and heat-resistant paving"/>
    <s v="La instal·lació de paviments adaptats als efectes del canvi climàtic comporten dues característiques. La primera és que els paviments no han de ser absolutament impermeables sinó que han de possibilitar el pas d'aigua de pluja per a la recàrrega d'aqüífers i reduir el trànsit superficial d'aigua. La segona característica és que els paviments han de ser termoresistents per reduir deformacions. L'acció proposa la substitució progressiva de les cobertures de vial que no compleixin aquests paràmetres. "/>
    <s v="Urbanisme"/>
    <n v="2020"/>
    <n v="2021"/>
    <s v="No iniciada"/>
    <m/>
    <m/>
    <m/>
    <s v="Calor extrema"/>
    <s v="Efectes en infraestructures"/>
    <m/>
    <m/>
    <m/>
    <m/>
    <m/>
    <m/>
    <m/>
    <n v="0"/>
    <x v="5"/>
    <s v="Urbanisme"/>
    <m/>
    <m/>
    <s v="POUM"/>
    <s v="Ajuntament (directa)"/>
    <s v="Planificació urbanística"/>
    <x v="0"/>
  </r>
  <r>
    <s v="Sant Quirze Safaja"/>
    <n v="4"/>
    <x v="2"/>
    <x v="1"/>
    <s v="Revisió de les zones de risc d'inundació recollides a l'INUNCAT"/>
    <s v="Review of the flood risk areas contained in INUNCAT"/>
    <s v="La torrencialitat de les pluges serà un fenomen habitual amb el canvi climàtic. Aquest nou escenari obliga a l'actualització dels riscos d'inundabilitat recollits a l'INUNCAT, per a cadascun dels períodes de retorn de referència, amb l'empitjorament dels escenaris que s'hi descriuen."/>
    <s v="Urbanisme"/>
    <n v="2019"/>
    <n v="2020"/>
    <s v="No iniciada"/>
    <m/>
    <s v="X"/>
    <s v="Ajuntament, Agència Catalana de l'Aigua"/>
    <s v="Inundacions"/>
    <s v="Augment del risc de riuades"/>
    <m/>
    <m/>
    <m/>
    <s v="Millor protecció de la població i les infraestructures."/>
    <s v="Better protection for population and infrastructures."/>
    <n v="20000"/>
    <m/>
    <n v="20000"/>
    <x v="5"/>
    <s v="Altres"/>
    <m/>
    <m/>
    <s v="INUNCAT"/>
    <s v="Altres (Administració pública)"/>
    <s v="Protecció civili i emergències"/>
    <x v="0"/>
  </r>
  <r>
    <s v="Sant Quirze Safaja"/>
    <n v="5"/>
    <x v="0"/>
    <x v="3"/>
    <s v="Limitar l'accés motoritzat al medi natural "/>
    <s v="Limiting the cars, motorbikes, quads... access to natural areas"/>
    <s v="Per a reduir els risc d'inici de focs forestals, pertorbació cada cop més freqüent i cada cop d'intensitat major amb el canvi climàtic, els municipis amb important superfície forestal, com és el cas de Sant Quirze Safaja, hauran de limitar l'accés motoritzat al medi natural. Aquesta mesura extrema s'aplicarà quan les condicions d'humitat relativa molt baixa i estrès hídric persistent, ho facin necessari."/>
    <s v="Medi ambient"/>
    <n v="2019"/>
    <n v="2020"/>
    <s v="No iniciada"/>
    <m/>
    <m/>
    <m/>
    <s v="Incendis forestals"/>
    <s v="Major risc d'incendi"/>
    <m/>
    <m/>
    <m/>
    <m/>
    <m/>
    <n v="2000"/>
    <m/>
    <n v="2000"/>
    <x v="3"/>
    <m/>
    <m/>
    <m/>
    <m/>
    <s v="Ajuntament (directa)"/>
    <s v="Medi ambient i biodiversitat"/>
    <x v="0"/>
  </r>
  <r>
    <s v="Sant Quirze Safaja"/>
    <n v="6"/>
    <x v="0"/>
    <x v="6"/>
    <s v="Campanyes per donar a conèixer el canvi climàtic i es seus impactes"/>
    <s v="Specific campaigns to raise awareness towards climate change and its impacts"/>
    <s v="Tot i que el canvi climàtic és un repte sòcioambiental cada cop més difós entre els mitjans, sí és del tot necessari aproximar-lo a la realitat del municipi, divulgant no solament les actuacions tendents a la seva mitigació sinó també a l'adaptació davant d'ell. L'acció proposa treballar en aquest sentit, divulgar l'escenari ambiental i de riscos climàtics als que s'enfronta el municipi."/>
    <s v="Medi ambient"/>
    <n v="2019"/>
    <n v="2022"/>
    <s v="No iniciada"/>
    <m/>
    <m/>
    <m/>
    <s v="Altres (especificar)"/>
    <s v="Transversal (comunicació i informació general o de fenòmens meteorològics)"/>
    <m/>
    <m/>
    <m/>
    <m/>
    <m/>
    <n v="2000"/>
    <n v="1000"/>
    <n v="5000"/>
    <x v="3"/>
    <m/>
    <m/>
    <m/>
    <m/>
    <s v="Ajuntament (directa)"/>
    <s v="Altres"/>
    <x v="0"/>
  </r>
  <r>
    <s v="Sant Quirze Safaja"/>
    <n v="7"/>
    <x v="0"/>
    <x v="3"/>
    <s v="Realització de mesures per a evitar la pèrdua de sòl"/>
    <s v="Take measures to avoid loss of soil"/>
    <s v="Com a resultat del canvi climàtic, la pèrdua de sòl és un dels riscos ambientals més severs a Sant Quirze Safaja, atesa l'orografia del municipi. L'acció proposa fer un mapa de punts de màxim risc d'erosió i actuar sobre els més conflictius, aplicant tècniques de bioenginyeria que garanteixin la retenció de sòl. Val a dir, que la pèrdua de sòl és un problema ambiental que es veurà incrementat amb la recorrència d'incendis forestals i amb els episodis de pluges torrencials, fenòmens que també es faran més freqüents amb el canvi climàtic. "/>
    <s v="Medi ambient"/>
    <n v="2020"/>
    <n v="2022"/>
    <s v="No iniciada"/>
    <m/>
    <s v="X"/>
    <s v="Ajuntament, propietaris forestals, ADF"/>
    <s v="Esllavissades"/>
    <s v="Augment de desertització o aridesa"/>
    <s v="Pèrdua atractiu turístic "/>
    <m/>
    <m/>
    <s v="Prevenció de la pèrdua de sòl."/>
    <s v="Prevention of soil loss."/>
    <n v="100000"/>
    <n v="25000"/>
    <n v="150000"/>
    <x v="5"/>
    <m/>
    <m/>
    <m/>
    <m/>
    <s v="Ajuntament (directa)"/>
    <s v="Medi ambient i biodiversitat"/>
    <x v="0"/>
  </r>
  <r>
    <s v="Sant Quirze Safaja"/>
    <n v="8"/>
    <x v="2"/>
    <x v="1"/>
    <s v="Millora dels mitjans antiincendis"/>
    <s v="Improvement of fire prevention means"/>
    <s v="La millora permanent dels mitjans materials de l'ADF Els Cingles és una mesura necessària per augmentar la detecció precoç dels focs forestals. La mesura es pot reforçar amb la construcció d'una torre de guaita que cobreixi la vigilància de la zona."/>
    <s v="Medi ambient"/>
    <n v="2019"/>
    <n v="2020"/>
    <s v="En curs"/>
    <m/>
    <s v="X"/>
    <s v="Ajuntament, Direcció General de Prevenció, Extinció d'Incendis i Salvaments, ADF"/>
    <s v="Incendis forestals"/>
    <s v="Major risc d'incendi"/>
    <s v="Pèrdua atractiu turístic "/>
    <m/>
    <m/>
    <s v="Protecció de la coberta forestal."/>
    <s v="Protection of forest cover."/>
    <n v="50000"/>
    <n v="10000"/>
    <n v="60000"/>
    <x v="4"/>
    <s v="Altres"/>
    <m/>
    <m/>
    <s v="PPI"/>
    <s v="Altres (Administració pública)"/>
    <s v="Protecció civili i emergències"/>
    <x v="0"/>
  </r>
  <r>
    <s v="Sant Quirze Safaja"/>
    <n v="9"/>
    <x v="0"/>
    <x v="0"/>
    <s v="Incorporar criteris de resistència i adaptabilitat en la selecció de mobiliari urbà"/>
    <s v="Include resistance and adaptability criteria in the selection of urban furniture"/>
    <s v="L'augment de temperatures que es preveuen amb el canvi climàtic farà necessari condicionar la tria de mobiliari urbà que estigui fabricat amb materials i colors que garanteixin evitar sobrescalfaments perillosos."/>
    <s v="Urbanisme"/>
    <n v="2019"/>
    <n v="2020"/>
    <s v="No iniciada"/>
    <m/>
    <m/>
    <m/>
    <s v="Calor extrema"/>
    <s v="Efectes en infraestructures"/>
    <m/>
    <m/>
    <m/>
    <m/>
    <m/>
    <m/>
    <m/>
    <n v="0"/>
    <x v="3"/>
    <m/>
    <m/>
    <m/>
    <m/>
    <s v="Ajuntament (directa)"/>
    <s v="Planificació urbanística"/>
    <x v="0"/>
  </r>
  <r>
    <s v="Sant Quirze Safaja"/>
    <n v="10"/>
    <x v="3"/>
    <x v="3"/>
    <s v="Seguiment forestal davant del risc de plagues"/>
    <s v="Forestry monitoring against the risk of pests"/>
    <s v="L'augment de plagues que afectin els boscos és un risc que augmentarà com a resultat de l'afebliment a que sovint es veuran sotmesos per situacions perllongades d'estrès hídric. Tot i que la titularitat dels boscos és privada, els seus beneficis ecosistèmics són per a gaudi de tothom. Es proposa dissenyar, consensuar i cofinançar, campanyes de seguiment periòdic de malures i d'espècies exòtiques invasores que puguin afectar-los,"/>
    <s v="Medi ambient"/>
    <n v="2019"/>
    <n v="2022"/>
    <s v="No iniciada"/>
    <m/>
    <s v="X"/>
    <s v="Ajuntament, propietaris forestals, ADF"/>
    <s v="Altres (especificar)"/>
    <s v="Vulnerabilitat de les espècies forestals a malalties i plagues"/>
    <s v="Pèrdua atractiu turístic "/>
    <s v="Augment de desertització o aridesa"/>
    <m/>
    <s v="Protecció de la coberta forestal."/>
    <s v="Protection of forest cover."/>
    <n v="15000"/>
    <n v="15000"/>
    <n v="60000"/>
    <x v="3"/>
    <m/>
    <m/>
    <m/>
    <m/>
    <s v="Altres (sector privat o varis)"/>
    <s v="Medi ambient i biodiversitat"/>
    <x v="0"/>
  </r>
  <r>
    <s v="Sant Quirze Safaja"/>
    <n v="11"/>
    <x v="0"/>
    <x v="1"/>
    <s v="Senyalització d'espais de risc ambiental"/>
    <s v="Signposting of areas with environmental risk"/>
    <s v="Els diferents riscos ambientals que es vegin agudizats pel canvi climàtic caldrà identificar-los i senyalitzar-los en els indrets on incideixin (espais inundables, zones inflamables, talussos erosionables...). La retolació associarà el risc amb el canvi climàtic am una voluntat de sensibilització ambiental de la població."/>
    <s v="Medi ambient"/>
    <n v="2019"/>
    <n v="2020"/>
    <s v="No iniciada"/>
    <m/>
    <m/>
    <m/>
    <s v="Incendis forestals"/>
    <s v="Major risc d'incendi"/>
    <m/>
    <m/>
    <m/>
    <m/>
    <m/>
    <n v="5000"/>
    <m/>
    <n v="5000"/>
    <x v="3"/>
    <m/>
    <m/>
    <m/>
    <m/>
    <s v="Ajuntament (directa)"/>
    <s v="Protecció civili i emergències"/>
    <x v="0"/>
  </r>
  <r>
    <s v="Santa Coloma de Gramenet"/>
    <n v="1"/>
    <x v="0"/>
    <x v="5"/>
    <s v="Neteja i manteniment dels dispositius del riu per evitar desbordaments i inundacions "/>
    <s v="Cleaning and maintenance of devices of the river to avoid overflows and floods"/>
    <s v="El riu Besòs al seu pas pel municipi té un cabal bastant estable donat que la major part de l’aigua procedeix de l’EDAR de Montcada i Reixac. Aquesta compta amb un seguit de dispositius per evitar desbordaments en cas de pluges molt intenses._x000a_Seguint el curs del riu es troben espais i elements naturals (aiguamolls, canyissars, zones de nidificació...) que garanteixen la conservació de les diferents espècies de vegetació i fauna que hi habiten. Aquests elements i, per tant, la vegetació i fauna, es poden veure afectats en cas de pluges molt intenses que poden provocar desbordaments i inundacions. Per evitar-ho es proposa mantenir el programa anual de seguiment, neteja i manteniment dels dispositius existents per evitar desbordaments del riu Besòs: elements reductors de la velocitat de l'aigua i elements dissipadors de l'energia que porta el corrent d'aigua._x000a_El seguiment, la neteja i el manteniment s’ha de realitzar en:_x000a_- les canalitzacions de rieres que actualment formen part de l’entramat urbà i desguassen a la llera del riu Besòs_x000a_- les 5 preses inflables del riu Besòs_x000a_A més a més, també s’incrementa la vegetació arbustiva i subarbustiva de ribera en alguns punts per tal de potenciar la biodiversitat i disminuir el risc d’inundació._x000a_"/>
    <s v="Àrea d’Urbanisme, Habitatge, Medi Ambient, Ecologia, Espai públic, Via Pública i Seguretat Ciutadana"/>
    <n v="2016"/>
    <n v="2030"/>
    <s v="En curs"/>
    <m/>
    <s v="X"/>
    <s v="Consorci del Parc Fluvial del riu Besòs"/>
    <s v="Inundacions"/>
    <s v="Augment del risc d'inundacions"/>
    <s v="Major vulnerabilitat del verd urbà"/>
    <s v="Efectes en infraestructures"/>
    <s v="Menor afectació dels ecosistemes aquàtics"/>
    <s v="Dispositius del riu Besòs correctament conservats"/>
    <s v="Besos River devices properly preserved"/>
    <n v="60000"/>
    <m/>
    <n v="60000"/>
    <x v="2"/>
    <s v="Medi natural"/>
    <m/>
    <m/>
    <s v="Protocol de seguiment i manteniment "/>
    <s v="Ajuntament (directa)"/>
    <s v="Aigua"/>
    <x v="3"/>
  </r>
  <r>
    <s v="Santa Coloma de Gramenet"/>
    <n v="2"/>
    <x v="0"/>
    <x v="3"/>
    <s v="Estudi per identificar espècies vulnerables a malalties i plagues i les millors tècniques disponibles"/>
    <s v="Study to identify vulnerable species to diseases and pests and the best available techniques"/>
    <s v="Amb l’increment de temperatures i la disminució de precipitacions hi haurà més risc que determinades espècies siguin més vulnerables a malalties i plagues. Es sol•licitarà a un ens superior com ara la Diputació de Barcelona, la necessitar d’elaborar un estudi que determini quines són les espècies més adecuades per sobreviure davant del canvi climàtic i quines són les tècniques que els responsables de manteniment de jardineria han de seguir per afavorir-ne la supervivència. _x000a_Aquest estudi ha d’identificar les espècies vulnerables a malalties, plagues i l’estrès hídric, a més de detectar i localitzar els possibles focus d'infecció. Caldrà identificar les espècies vegetals i animals vulnerables dels diferents espais: zones forestals, rius i zones verdes de les ciutats. Un cop identificats s’haurà de procedir a valorar quines poden ser les metodologies a utilitzar per tal d’evitar i/o tractar infeccions i patologies. S’ha considerat que el cost de l’estudi no recaurà sobre l’Ajuntament._x000a_Actualment, per tal de reduir les plagues es du a terme una lluita biològica enfocada al respecte en comptes de l’actuació; un exemple seria l’actuació duta amb els pugons, que es van deixar de tractar durant un any i nomes es va netejar la vorera. D’aquesta manera va aparèixer la marieta i es va tractar la plaga sintomàticament a través del control natural. _x000a_Pel que fa l’increment de les vulnerabilitat de les espècies en front del clima, també s’introdueixen aminoàcids i elements naturals que afavoreixen l’absorció de minerals de forma natural i es revisa l’arbrat en funció del seu estat de risc: cada 5 anys els joves, cada any els vells i cada 6 mesos l’arbrat de risc._x000a_"/>
    <s v="Servei de Medi Ambient i Higiene Ambiental i Servei de manteniment de Via Pública"/>
    <n v="2020"/>
    <n v="2030"/>
    <s v="No iniciada"/>
    <m/>
    <s v="X"/>
    <s v="Diputació de Barcelona, Consorci del Parc Natural de la Serralada de Marina i Consorci del Parc Fluvial del riu Besòs"/>
    <s v="Calor extrema"/>
    <s v="Vulnerabilitat de les espècies forestals a malalties i plagues"/>
    <s v="Major vulnerabilitat del verd urbà"/>
    <s v="Augment de plagues: algues, meduses..."/>
    <s v="Coneixement de les espècies més resistents al clima actual"/>
    <s v="Menys presencia de plagues i espècies exòtiques"/>
    <s v="Less presence of pests and exotic species"/>
    <n v="0"/>
    <m/>
    <n v="0"/>
    <x v="6"/>
    <s v="Verd urbà"/>
    <m/>
    <m/>
    <s v="Programa de poda d'arbrat i disseny de zones verdes"/>
    <s v="Ajuntament (directa)"/>
    <s v="Medi ambient i biodiversitat"/>
    <x v="3"/>
  </r>
  <r>
    <s v="Santa Coloma de Gramenet"/>
    <n v="3"/>
    <x v="0"/>
    <x v="3"/>
    <s v="Utilització d'espècies vegetals resistents a les plagues"/>
    <s v="Use of plant resistant to pests"/>
    <s v="En el nou disseny de zones verdes, parcs i jardins, es proposa utilitzar espècies vegetals resistents a les plagues detectades  i/o altres previstes en un futur._x000a_Aquesta actuació anirà relacionada als resultats que surtin de l’actuació núm 2: Identificar espècies vulnerables a malalties i plagues._x000a__x000a_Es considera que el cost ja es troba inclòs dins del servei de jardineria._x000a_"/>
    <s v="Servei de Medi Ambient i Higiene Ambiental i Servei de Manteniment de Via Pública"/>
    <n v="2017"/>
    <n v="2030"/>
    <s v="En curs"/>
    <m/>
    <s v="X"/>
    <m/>
    <s v="Calor extrema"/>
    <s v="Vulnerabilitat de les espècies forestals a malalties i plagues"/>
    <s v="Major vulnerabilitat del verd urbà"/>
    <s v="Augment de plagues: algues, meduses..."/>
    <s v="Coneixement de les espècies més resistents al clima actual"/>
    <s v="Zones verdes urbanes de qualitat"/>
    <s v="Quality urban green areas"/>
    <n v="0"/>
    <m/>
    <n v="0"/>
    <x v="6"/>
    <s v="Verd urbà"/>
    <m/>
    <m/>
    <s v="Programa de poda d'arbrat i disseny de zones verdes"/>
    <s v="Ajuntament (directa)"/>
    <s v="Medi ambient i biodiversitat"/>
    <x v="3"/>
  </r>
  <r>
    <s v="Santa Coloma de Gramenet"/>
    <n v="4"/>
    <x v="0"/>
    <x v="3"/>
    <s v="Estudi d'espècies al•lòctones i requeriments d'actuació"/>
    <s v="Study of allogeneic species and action requirements"/>
    <s v="Estudi d'espècies animals i vegetals al•lòctones, valorar els impactes ambientals que poden produir als ecosistemes i si requereixen algun tipus d'actuació._x000a__x000a_Es procedirà a identificar les espècies vegetals i animals al•lòctons dels següents ecosistemes: zones forestals, espais naturals del riu Besòs i zones verdes de la ciutat._x000a__x000a_Un cop identificades s’hauran de valorar els impactes ambientals que poden produir als diferents ecosistemes i analitzar quin tipus d’actuació es requereix per a cada impacte._x000a__x000a_Es sol•licitarà la realització de l’estudi a un ens superior com ara la Diputació de Barcelona, i per tant, el cost de l’estudi no recaurà sobre els pressupostos municipals._x000a_"/>
    <s v="Servei de Medi Ambient i Higiene Ambiental i Servei de manteniment de la Via Pública"/>
    <n v="2020"/>
    <n v="2030"/>
    <s v="No iniciada"/>
    <m/>
    <s v="X"/>
    <s v="Consorci del Parc  Natural de la Serralada de Marina i Consorci del Parc Fluvial del riu Besòs"/>
    <s v="Calor extrema"/>
    <s v="Vulnerabilitat de les espècies forestals a malalties i plagues"/>
    <s v="Canvis en els patrons de pol·linització "/>
    <s v="Canvis en les espècies urbanes (p. Ex. Adaptació de les cotorres)"/>
    <m/>
    <s v="Coneixement de les espècies al·lòctones amb efectes sobre els ecosistemes"/>
    <s v="Knowledge of alien species with effects on ecosystems"/>
    <n v="0"/>
    <m/>
    <n v="0"/>
    <x v="6"/>
    <s v="Medi natural"/>
    <m/>
    <m/>
    <s v="Programa d’eliminació d’espècies exòtiques dins l’àmbit dels espais del Parc Natural de la Serralada de Marina "/>
    <s v="Ajuntament (directa)"/>
    <s v="Medi ambient i biodiversitat"/>
    <x v="3"/>
  </r>
  <r>
    <s v="Santa Coloma de Gramenet"/>
    <n v="5"/>
    <x v="1"/>
    <x v="3"/>
    <s v="Plans de control d'espècies al•lòctones "/>
    <s v="Control plans for alien species"/>
    <s v="A partir dels resultats obtinguts en l’actuació número 4: Estudi d’espècies al•lòctones, es proposa:_x000a__x000a_Establir plans de control de les poblacions d’espècies al•lòctones en coordinació amb el Departament d’Agricultura, Ramaderia, Pesca i Alimentació de la Generalitat de Catalunya, el Consorci del Parc Natural de la Serralada de Marina i el Consorci del Parc Fluvial del riu Besòs._x000a__x000a_Segurament serà necessari realitzar actuacions periòdicament, més intensives els primers anys i després més espaiades en el temps._x000a__x000a_Es considera que el cost d’aquesta actuació recaurà sobre els altres ens implicats i si fos el cas, el servei de jardineria municipal realitzaria les actuacions necessàries dins del nucli del municipi._x000a_"/>
    <s v="Servei de Medi Ambient i Higiene Ambiental"/>
    <n v="2021"/>
    <n v="2030"/>
    <s v="No iniciada"/>
    <m/>
    <s v="X"/>
    <s v="Consorci del Parc Natural de la Serralada de Marina, Consorci del Parc Fluvial del riu Besòs i Departament d’Agricultura, Ramaderia, Pesca i Alimentació de la Generalitat de Catalunya"/>
    <s v="Calor extrema"/>
    <s v="Vulnerabilitat de les espècies forestals a malalties i plagues"/>
    <s v="Canvis en els patrons de pol·linització "/>
    <s v="Canvis en les espècies urbanes (p. Ex. Adaptació de les cotorres)"/>
    <m/>
    <s v="Ecosistemes lliures dels efectes d'espècies al·lòctones"/>
    <s v="Ecosystems free of the effects of alien species"/>
    <n v="0"/>
    <m/>
    <n v="0"/>
    <x v="6"/>
    <s v="Medi natural"/>
    <m/>
    <m/>
    <s v="Programa d’eliminació d’espècies exòtiques dins l’àmbit dels espais del Parc Natural de la Serralada de Marina "/>
    <s v="Ajuntament (indirecte)"/>
    <s v="Medi ambient i biodiversitat"/>
    <x v="3"/>
  </r>
  <r>
    <s v="Santa Coloma de Gramenet"/>
    <n v="6"/>
    <x v="0"/>
    <x v="3"/>
    <s v="Plans de control de plagues urbanes"/>
    <s v="Plans for urban pest control"/>
    <s v="Els anys en què hi ha hagut increment de temperatures, períodes de sequera i/o pluges intenses s’ha detectat un increment de plagues a la ciutat: xinxes, rates, mosquits, paneroles... Aquests paràmetres, segons les previsions climàtiques, aniran en augment. I, per tant, és d’esperar que augmenti la presència de plagues habituals i que n’apareguin de noves. _x000a__x000a_Es recomana:_x000a__x000a_- realitzar un estudi i seguiment de les espècies que es poden considerar plagues urbanes i que poden comportar importants molèsties als ciutadans del municipi_x000a_- establir plans de control de les poblacions de plagues_x000a__x000a_Es considera un increment del cost anual de 5.000€ en el pressupost destinat al servei de control de plagues degut a l’increment de les actuacions._x000a_"/>
    <s v="Servei de Medi Ambient i Higiene Ambiental i Servei de Manteniment de la Via Pública"/>
    <n v="2018"/>
    <n v="2030"/>
    <s v="No iniciada"/>
    <m/>
    <s v="X"/>
    <m/>
    <s v="Calor extrema"/>
    <s v="Augment de plagues: algues, meduses..."/>
    <s v="Vulnerabilitat de les espècies forestals a malalties i plagues"/>
    <s v="Canvis en les espècies urbanes (p. Ex. Adaptació de les cotorres)"/>
    <m/>
    <s v="Eliminació de les poblacions de plagues urbanes"/>
    <s v="Elimination of urban plague populations"/>
    <n v="0"/>
    <n v="5000"/>
    <n v="60000"/>
    <x v="2"/>
    <m/>
    <m/>
    <m/>
    <m/>
    <s v="Ajuntament (directa)"/>
    <s v="Medi ambient i biodiversitat"/>
    <x v="3"/>
  </r>
  <r>
    <s v="Santa Coloma de Gramenet"/>
    <n v="7"/>
    <x v="0"/>
    <x v="3"/>
    <s v="Dissenyar les zones verdes amb espècies vegetals adaptades a les noves característiques climàtiques"/>
    <s v="Design the green areas with plant species adapted to the new climatic characteristics"/>
    <s v="A les zones verdes urbanes, parcs i jardins s’hauran d’anar canviant i plantant noves espècies vegetals adaptades a les noves característiques climàtiques: _x000a_- Menys requeriments d'aigua; com ara una planta australiana introduïda que no necessita aigua._x000a_- Resistents a noves plagues._x000a_- Resistents a fortes ventades_x000a_Aquesta actuació seria aconsellable que es realitzés un cop es tinguin els resultats dels estudis recomanats en l’actuació número 2._x000a_Pot ser una actuació que es vagi implantant a les noves àrees verdes i a les que calgui realitzar actuacions de millora i/o remodelació. Es recomana anar-la realitzant en vàries fases que permetin repartir el cost econòmic en varis anys d’actuacions._x000a_Per tal de dur-la a terme, caldrà garantir el desenvolupament del verd urbà en les obres públiques i que els mateixos plecs de les obres incloguin en l’apartat de l’arbrat viari els criteris de vegetació a incloure. També caldrà que a nivell pressupostari el verd urbà tingui una partida inamovible. Es considera un increment aproximat de 20.000€ anuals en la partida municipal per el redisseny de les zones verdes, tot i que dependrà del nombre d’actuacions anuals que es vulguin dur a terme i de l’envergadura de les mateixes._x000a_"/>
    <s v="Servei de Medi Ambient i Higiene Ambiental i Servei de Manteniment de Via Pública"/>
    <n v="2019"/>
    <n v="2030"/>
    <s v="No iniciada"/>
    <m/>
    <s v="X"/>
    <m/>
    <s v="Sequeres"/>
    <s v="Vulnerabilitat de les espècies forestals a malalties i plagues"/>
    <s v="Major vulnerabilitat del verd urbà"/>
    <s v="Augment de plagues: algues, meduses..."/>
    <m/>
    <s v="Zones verdes urbanes de qualitat"/>
    <s v="Quality urban green areas"/>
    <n v="0"/>
    <n v="20000"/>
    <n v="220000"/>
    <x v="1"/>
    <s v="Verd urbà"/>
    <m/>
    <m/>
    <s v="Pla de risc de l’arbrat viari (en procés d'elaboració)"/>
    <s v="Ajuntament (directa)"/>
    <s v="Medi ambient i biodiversitat"/>
    <x v="3"/>
  </r>
  <r>
    <s v="Santa Coloma de Gramenet"/>
    <n v="8"/>
    <x v="0"/>
    <x v="2"/>
    <s v="Seguiment del PAM INFOCAT"/>
    <s v="Monitoring of PAM INFOCAT"/>
    <s v="L’Ajuntament disposa del PAM INFOCAT (pla d’acció municipal per incendis forestals) homologat el 3 d’octubre de 2013; però caldrà fer un seguiment del mateix i actualitzar-lo en propers anys adaptant-lo als nous paràmetres de canvi climàtic: major risc d’incendis, més freqüents i més virulents._x000a__x000a_Es considera que l’actualització i seguiment del Pla es realitzarà de manera interna i no suposarà un cost extra en els pressupostos municipals._x000a_"/>
    <s v="Servei de Seguretat ciutadana i Protecció civil"/>
    <n v="2013"/>
    <n v="2030"/>
    <s v="En curs"/>
    <m/>
    <s v="X"/>
    <s v="Bombers de la Generalitat de Catalunya i ADF"/>
    <s v="Incendis forestals"/>
    <s v="Major risc d'incendi"/>
    <m/>
    <m/>
    <m/>
    <s v="Reduir el risc d'incendis forestals"/>
    <s v="Reduce the risk of forest fires"/>
    <n v="0"/>
    <m/>
    <n v="0"/>
    <x v="6"/>
    <s v="Medi natural"/>
    <m/>
    <m/>
    <s v="PAM INFOCAT"/>
    <s v="Ajuntament (directa)"/>
    <s v="Agricultura i sector forestal"/>
    <x v="3"/>
  </r>
  <r>
    <s v="Santa Coloma de Gramenet"/>
    <n v="9"/>
    <x v="2"/>
    <x v="2"/>
    <s v="Neteja i manteniment de franges de seguretat en zones properes a zones habitades  i equipaments sensibles"/>
    <s v="Cleaning and maintenance of safety strips in areas close to inhabited areas and sensitive facilities"/>
    <s v="Programa anual de neteja i manteniment de les franges perimetrals de seguretat a les zones habitades properes a zones amb risc d'incendi i a les zones amb equipaments sensibles als incendis (veure descripció a capítol 2.5.2 del present estudi)._x000a__x000a_Es considera un cost mig anual de 30.000€ anuals per l’execució de l’actuació._x000a_"/>
    <s v="Diputació de Barcelona"/>
    <n v="2016"/>
    <n v="2030"/>
    <s v="En curs"/>
    <m/>
    <s v="X"/>
    <s v="Servei de Medi Ambient i Higiene Ambiental i Servei de Seguretat  Ciutadana i Protecció Civil de l'Ajuntament"/>
    <s v="Incendis forestals"/>
    <s v="Major risc d'incendi"/>
    <m/>
    <m/>
    <m/>
    <s v="Franges de seguretat sense presència de vegetació"/>
    <s v="Safety bands without presence of vegetation"/>
    <m/>
    <n v="30000"/>
    <n v="420000"/>
    <x v="1"/>
    <s v="Medi natural"/>
    <m/>
    <m/>
    <s v="PPI i PAM INFOCAT"/>
    <s v="Altres (Administració pública)"/>
    <s v="Agricultura i sector forestal"/>
    <x v="3"/>
  </r>
  <r>
    <s v="Santa Coloma de Gramenet"/>
    <n v="10"/>
    <x v="0"/>
    <x v="5"/>
    <s v="Seguiment, manteniment i adequació dels ponts de rius i rieres"/>
    <s v="Monitoring, maintenance and adaptation of bridges of rivers and streams"/>
    <s v="Realitzar tasques periòdiques de seguiment, manteniment i neteja dels ponts del riu Besòs i les rieres per tal d'evitar inundacions; i realitzar obres d'adequació en aquells casos en què sigui necessari._x000a_En el manteniment dels ponts permetrà detectar patologies i esquerdes que podrien causar incidències greus en períodes d’inundació._x000a_També caldria establir un circuit de comunicació per traslladar al ens gestor d’aquestes infraestructures (actualment l’AMB) qualsevol incidència per tal d’accelerar les actuacions necessàries. Actualment l’ens titular és l’ajuntament i per tant, el responsable subsidiari en cas de cap incidència._x000a_Es considera un mitjà de 60.000€ totals per realitzar l’actuació durant el període que comprèn el Pla._x000a_"/>
    <s v="Servei Tècnic d’Obres Públiques i Servei de Seguretat Ciutadana i Protecció Civil"/>
    <n v="2016"/>
    <n v="2030"/>
    <s v="En curs"/>
    <m/>
    <s v="X"/>
    <s v="Consorci Parc Fluvial del riu Besòs i Àrea Metropolitana de Barcelona"/>
    <s v="Inundacions"/>
    <s v="Augment del risc d'inundacions"/>
    <s v="Augment del risc de riuades"/>
    <m/>
    <m/>
    <s v="Ponts i rieres amb un correcte manteniment"/>
    <s v="Bridges and streams with correct maintenance"/>
    <n v="60000"/>
    <m/>
    <n v="60000"/>
    <x v="2"/>
    <m/>
    <m/>
    <m/>
    <m/>
    <s v="Ajuntament (directa)"/>
    <s v="Aigua"/>
    <x v="3"/>
  </r>
  <r>
    <s v="Santa Coloma de Gramenet"/>
    <n v="11"/>
    <x v="0"/>
    <x v="5"/>
    <s v="Increment de la neteja periòdica dels embornals i el clavegueram"/>
    <s v="Increase in the periodic cleaning of sinks and sewerage"/>
    <s v="Incrementar la neteja periòdica dels embornals i el clavegueram per tal de facilitar l'evacuació de l'aigua de pluja i evitar inundacions._x000a_Procedir a fer una neteja extra cada vegada que hi hagi hagut fortes ventades, que fan caure fulles i taponen els embornals. Aquest fet pot provocar l’augment de risc d’inundació si posteriorment hi ha un episodi de pluges intenses._x000a_D’altra banda, a part d’evitar inundacions, el manteniment i la neteja de les clavegueres i embornals és beneficiós en dos àmbits més:_x000a_- Evitar l’increment de les males olors degut a l’increment de la temperatura._x000a_- Evitar la proliferació de plagues._x000a_Per poder dur a terme aquesta actuació caldrà dotar de més pressupost el servei extern de neteja i manteniment del clavegueram. Es un considera un increment del pressupost per les actuacions extraordinàries de 15.000€ l’any a partir del 2020._x000a_"/>
    <s v="Servei de Manteniment de la Via Pública"/>
    <n v="2016"/>
    <n v="2030"/>
    <s v="En curs"/>
    <m/>
    <s v="X"/>
    <m/>
    <s v="Inundacions"/>
    <s v="Augment del risc d'inundacions"/>
    <s v="Augment del risc de riuades"/>
    <m/>
    <m/>
    <s v="Embornals lliures d'obstacles"/>
    <s v="Drains unobstructed"/>
    <m/>
    <n v="15000"/>
    <n v="150000"/>
    <x v="1"/>
    <m/>
    <m/>
    <m/>
    <m/>
    <s v="Ajuntament (directa)"/>
    <s v="Aigua"/>
    <x v="3"/>
  </r>
  <r>
    <s v="Santa Coloma de Gramenet"/>
    <n v="12"/>
    <x v="2"/>
    <x v="10"/>
    <s v="Manteniment de la xarxa viària de les zones forestals"/>
    <s v="Maintenance of the road network of forest areas"/>
    <s v="Amb l’increment de les pluges torrencials, la xarxa viària forestal es pot veure deteriorada i amb l’increment del risc d’incendis cal extremar el seu manteniment per tal d’evitar riscos a persones o al patrimoni natural. _x000a__x000a_Es proposa realitzar treballs periòdics d’adequació i manteniment de pistes  carreteres i camins de les zones forestals on sigui aconsellable (segons el Pla de Prevenció d'Incendis) i on hi hagi hagut desperfectes a causa de pluges torrencials o ventades fortes._x000a__x000a_Es considera un pressupost total d’uns 30.000€ durant el període d’implantació del Pla en actuacions extraordinàries de neteja i manteniment posteriors a incidències climàtiques. _x000a_"/>
    <s v="Diputació de Barcelona"/>
    <n v="2016"/>
    <n v="2030"/>
    <s v="En curs"/>
    <m/>
    <s v="X"/>
    <s v="Àrea Metropolitana de Barcelona i Servei de seguretat Ciutadana i Protecció Civil de l'Ajuntament"/>
    <s v="Precipitació extrema"/>
    <s v="Efectes en infraestructures"/>
    <s v="Major risc d'incendi"/>
    <s v="Augment del risc d'inundacions"/>
    <m/>
    <s v="Vies de transport en bones condicions"/>
    <s v="Transport routes in good condition"/>
    <n v="30000"/>
    <m/>
    <n v="30000"/>
    <x v="2"/>
    <s v="Medi natural"/>
    <m/>
    <m/>
    <s v="PPI i PAM INFOCAT"/>
    <s v="Altres (Administració pública)"/>
    <s v="Transport"/>
    <x v="3"/>
  </r>
  <r>
    <s v="Santa Coloma de Gramenet"/>
    <n v="13"/>
    <x v="2"/>
    <x v="5"/>
    <s v="Campanya de sensibilització per a un ús racional de l'aigua"/>
    <s v="Urban systems of sustainable drainage (S.U.D.S)"/>
    <s v="Les campanyes informatives vinculades amb l’estalvi d’aigua poden anar adreçades a tot tipus d’usuaris: _x000a_- treballadors de l'Ajuntament_x000a_- empreses de jardineria i altres vinculades a l’ús d'aigua_x000a_- habitants del municipi_x000a_Caldria fer actuacions periòdicament, segurament més intensives els primers anys i després més espaiades en el temps. Les campanyes haurien de consistir en:_x000a_- xerrades específiques per a cada col•lectiu _x000a_- edició, disseny i distribució de fulletons explicatius_x000a_- difusió a xarxes socials i pàgina web_x000a_L’any 2017 Santa Coloma de Gramenet es va unir a un grup de municipis que formen part de la campanya Som Aigua. Dins del marc de la campanya es posen en marxa diverses activitats amb l’objectiu d’informar i sensibilitzar a la població sobre la importància de l’aigua i la cooperació municipal._x000a_"/>
    <s v="Agència Catalana de l’Aigua (ACA) i Diputació de Barcelona- Servei de Medi Ambient"/>
    <n v="2016"/>
    <n v="2030"/>
    <s v="En curs"/>
    <m/>
    <m/>
    <s v="Servei de Medi Ambient i Higiene Ambiental de l'Ajuntament"/>
    <s v="Sequeres"/>
    <s v="Augment de les sequeres (durada, freqüència i intensitat)"/>
    <s v="Major durada de l'estiatge de rius i rieres"/>
    <s v="Augment de desertització o aridesa"/>
    <m/>
    <s v="Reducció del consum d'aigua"/>
    <s v="Reduction of water consumption"/>
    <n v="15000"/>
    <m/>
    <n v="15000"/>
    <x v="0"/>
    <s v="Educació"/>
    <m/>
    <m/>
    <s v="Programa d’activitats educatives complementàries al currículum (PAECC)"/>
    <s v="Altres (Administració pública)"/>
    <s v="Aigua"/>
    <x v="3"/>
  </r>
  <r>
    <s v="Santa Coloma de Gramenet"/>
    <n v="14"/>
    <x v="0"/>
    <x v="5"/>
    <s v="Valorar la possibilitat d’actualitzar el Pla Director del clavegueram"/>
    <s v="Assess the possibility of updating the Master Plan of the sewer system"/>
    <s v="Amb l'augment del risc d’inundacions i tenint en compte que a determinades zones del municipi ja s’han detectat problemes en moments puntuals de pluges torrencials, es proposa:_x000a_- Actualitzar i revisar el dimensionament del clavegueram tenint en compte les previsions climàtiques futures_x000a_- Projectar la seva renovació, on sigui necessari, per tal d'evitar inundacions_x000a_- Revisar i actualitzar el Pla Director del clavegueram de l’any 2009 i que està basat en càlculs de períodes de retorn de 25 anys. Adaptar-lo als períodes de retorn que es considerin adequats segons les previsions dels efectes del canvi climàtic, seguint les directrius que marquen l’ACA o els organismes internacionals._x000a__x000a_El cost d’actualització del pla es preveu al voltant de 50.000 €._x000a_"/>
    <s v="Servei de Manteniment de la Via Pública"/>
    <n v="2016"/>
    <n v="2030"/>
    <s v="En curs"/>
    <m/>
    <s v="X"/>
    <s v="Àrea Metropolitana de Barcelona"/>
    <s v="Inundacions"/>
    <s v="Augment del risc d'inundacions"/>
    <s v="Major intensitat de les tempestes"/>
    <s v="Augment del risc de riuades"/>
    <m/>
    <s v="Clavegueram adaptat al risc d'inundació"/>
    <s v="Sewer adapted to the risk of flooding"/>
    <n v="50000"/>
    <m/>
    <n v="50000"/>
    <x v="2"/>
    <s v="Aigua"/>
    <m/>
    <m/>
    <s v="Pla director del clavegueram"/>
    <s v="Ajuntament (directa)"/>
    <s v="Aigua"/>
    <x v="3"/>
  </r>
  <r>
    <s v="Santa Coloma de Gramenet"/>
    <n v="15"/>
    <x v="2"/>
    <x v="5"/>
    <s v="Estudi i seguiment dels processos i instal·lacions de l'EDAR per si cal adequar-los  a la nova climatologia prevista"/>
    <s v="Study and follow up of the processes and facilities of the EDAR in case it is necessary to adapt them to the new predicted climatology"/>
    <s v="Part del cabal d’aigua que circula pel riu Besòs, al seu pas pel municipi de Santa Coloma, prové de l’aigua depurada a l’EDAR de Montcada i Reixac.  Es tracta d’un cabal força regular, excepte en episodis puntuals de pluges molt intenses. Això fa que el risc d’estiatge del riu sigui pràcticament nul._x000a_No obstant, tenint en compte l'increment de pluges intenses en poc temps i l’augment del risc d’inundacions i de riuades, caldrà comprovar si els processos i instal•lacions de l'EDAR estan adaptats a aquests nous paràmetres i valorar si cal fer alguna actuació de millora. També caldrà revisar les canalitzacions de l’EDAR que puguin haver quedat en desús i puguin afectar altres localitzacions._x000a_Es considera que el cost de l’estudi no recaurà sobre els pressupostos municipals._x000a_"/>
    <s v="Agència Catalana de l’Aigua (ACA) i Àrea Metropolitana de Barcelona"/>
    <n v="2019"/>
    <n v="2030"/>
    <s v="No iniciada"/>
    <m/>
    <s v="X"/>
    <s v="Servei de Medi Ambient i Higiene Ambiental de l'Ajuntament i Aigües de Barcelona"/>
    <s v="Inundacions"/>
    <s v="Augment del risc d'inundacions"/>
    <s v="Major durada de l'estiatge de rius i rieres"/>
    <s v="Major intensitat de les tempestes"/>
    <m/>
    <s v="Instal·lacions de l'EDAR adaptades al canvi climàtic"/>
    <s v="EDAR facilities adapted to climate change"/>
    <n v="0"/>
    <m/>
    <n v="0"/>
    <x v="6"/>
    <m/>
    <m/>
    <m/>
    <m/>
    <s v="Altres (Administració pública)"/>
    <s v="Aigua"/>
    <x v="3"/>
  </r>
  <r>
    <s v="Santa Coloma de Gramenet"/>
    <n v="16"/>
    <x v="1"/>
    <x v="1"/>
    <s v="Disposar de llocs de confinament de la població sensible en casos d’onada de calor"/>
    <s v="To have places of confinement of the sensible population in cases of heat wave"/>
    <s v="En casos d’onada de calor de varis dies es proposa tenir preparats alguns equipaments públics, amb bones condicions de refrigeració i confort, per poder posar a disposició de persones sensibles i que no disposin de mitjans per poder refrigerar el seu propi habitatge._x000a_En aquests equipaments es considera convenient adaptar les entrades per millorar-ne la climatització interior i també aquelles altres millores d'aïllament tèrmic, aires condicionats, etc... que siguin necessàries._x000a_Es considera que aquesta actuació no presenta cap cost en si mateixa, ja que es seleccionaran aquells equipaments que disposin de millors aïllaments i sistemes de climatització._x000a_"/>
    <s v="Servei de Seguretat Ciutadana i Protecció Civil i Servei de Manteniment d’Edificis"/>
    <n v="2019"/>
    <n v="2030"/>
    <s v="No iniciada"/>
    <m/>
    <s v="X"/>
    <m/>
    <s v="Calor extrema"/>
    <s v="Augment de la mortalitat/morbilitat associada a la calor"/>
    <m/>
    <m/>
    <m/>
    <s v="Equipaments municipals amb bones condicions de refrigeració"/>
    <s v="Municipal equipment with good cooling conditions"/>
    <n v="0"/>
    <m/>
    <n v="0"/>
    <x v="6"/>
    <m/>
    <m/>
    <m/>
    <m/>
    <s v="Ajuntament (indirecte)"/>
    <s v="Protecció civili i emergències"/>
    <x v="3"/>
  </r>
  <r>
    <s v="Santa Coloma de Gramenet"/>
    <n v="17"/>
    <x v="0"/>
    <x v="9"/>
    <s v="Establir canals de comunicació per a les persones vulnerables per onades de calor"/>
    <s v="Establish communication channels for vulnerable people with heat waves"/>
    <s v="Establir canals de comunicació per a les persones que poden ser més vulnerables davant una onada de calor: _x000a_- persones d'edat avançada_x000a_- persones que viuen soles_x000a_- persones amb malalties greus_x000a_Són les que caldria prioritzar en el cas que fos necessari un confinament o altres tipus d'actuacions._x000a_Els serveis de salut i medi ambient de l’Ajuntament es coordinaran per definir la llista d’afectats i es posaran en contacte amb tots ells per tal d’establir els canals de comunicació adequats en cada cas. No es considera cap cost per aquesta actuació._x000a_"/>
    <s v="Servei de Seguretat Ciutadana i Protecció Civil i Servei de Salut Pública i Acció Comunitària"/>
    <n v="2016"/>
    <n v="2030"/>
    <s v="En curs"/>
    <m/>
    <m/>
    <m/>
    <s v="Calor extrema"/>
    <s v="Augment de la mortalitat/morbilitat associada a la calor"/>
    <m/>
    <m/>
    <m/>
    <s v="Llistat de persones vulnerables a una onada de calor i contacte"/>
    <s v="List of people vulnerable to a wave of heat and contact"/>
    <n v="0"/>
    <m/>
    <n v="0"/>
    <x v="6"/>
    <s v="Altres"/>
    <m/>
    <m/>
    <s v="Protocol per onada de calor "/>
    <s v="Ajuntament (directa)"/>
    <s v="Salut"/>
    <x v="3"/>
  </r>
  <r>
    <s v="Santa Coloma de Gramenet"/>
    <n v="18"/>
    <x v="0"/>
    <x v="9"/>
    <s v="Elaborar un Protocol d'actuacions en cas d'onada de calor"/>
    <s v="Develop a protocol of actions in case of heat wave"/>
    <s v="Elaborar i sistematitzar un protocol per casos d'onada de calor en coordinació amb els Centres d’Atenció primària (CAP) per poder actuar ràpidament. En aquest cas, no es tracta ni d’establir llocs de confinament ni de canals de comunicació, sinó que l’actuació es basa en determinar quines condicions climàtiques límit s’han de superar per declarar la situació de risc per onada de calor, i els a passos a seguir a partir d’aquell moment per l’Ajuntament, el CAP i els serveis d’emergència. S’haurà d’informar a tota la població i no només a les persones més vulnerables._x000a__x000a_Es considera un cost aproximat de 15.000€ per l’elaboració del protocol i la seva comunicació als agents implicats._x000a_"/>
    <s v="Servei de Seguretat Ciutadana i Protecció Civil i Servei de Salut Pública i Acció Comunitària"/>
    <n v="2016"/>
    <n v="2020"/>
    <s v="En curs"/>
    <m/>
    <m/>
    <m/>
    <s v="Calor extrema"/>
    <s v="Augment de la mortalitat/morbilitat associada a la calor"/>
    <m/>
    <m/>
    <m/>
    <s v="Protocol en cas d'onada de calor elaborat"/>
    <s v="Protocol in the event of a heat wave made"/>
    <n v="15000"/>
    <m/>
    <n v="15000"/>
    <x v="0"/>
    <s v="Altres"/>
    <m/>
    <m/>
    <s v="Protocol per onada de calor "/>
    <s v="Ajuntament (directa)"/>
    <s v="Salut"/>
    <x v="3"/>
  </r>
  <r>
    <s v="Santa Coloma de Gramenet"/>
    <n v="19"/>
    <x v="1"/>
    <x v="9"/>
    <s v="Adoptar criteris de mobiliari i enjardinat per protegir la població de el calor"/>
    <s v="Adopt criteria of furniture and landscaped to protect the population from the heat"/>
    <s v="A les noves zones urbanitzades i a les que s'hagin de reformar cal adoptar criteris de mobiliari i enjardinat: _x000a_- Paviment de color clar, que eviti l’escalfament ràpid i el despreniment de calor._x000a_- Evitar mobiliari metàl•lic: s’escalfa ràpidament i a l’estiu irradia més calor, fins al punt de no poder-lo utilitzar en alguna ocasió._x000a_- Crear zones verdes i espais amb zones d'ombra, per poder resguardar-se de la calor intensa. En aquells espais que no sigui possible, instal•lar pèrgoles._x000a_- Incrementar l’arbrat als patis de les escoles i en les zones pròximes per tal de crear zones d’ombra naturals, sempre que l’espai ho permeti. _x000a_Per tal d’evitar les queixes ciutadanes relacionades amb l’increment de zones verdes i l’increment de les al•lèrgies, s’haurà de realitzar una tasca vinculada amb la sensibilització per tal de conscienciar a la població de la importància d’aquestes actuacions tot i l’inconvenient de les al•lèrgies que se’n derivin._x000a_Es considera un cost nul per aquesta actuació, ja que la inversió en mobiliari i pavimentació s’ha de realitzar en si mateixa i només variaran els criteris ambientals tinguts en compte en la seva compra. _x000a_"/>
    <s v="Servei Tècnic d’Obres Públiques i Servei de Manteniment de la Via Pública"/>
    <n v="2016"/>
    <n v="2030"/>
    <s v="En curs"/>
    <m/>
    <s v="X"/>
    <s v="Diputació de Barcelona"/>
    <s v="Calor extrema"/>
    <s v="Efectes en infraestructures"/>
    <s v="Augment de la mortalitat/morbilitat associada a la calor"/>
    <m/>
    <m/>
    <s v="Espais urbanitzats que previnguin l'escalfament"/>
    <s v="Urbanized spaces that prevent warming"/>
    <n v="0"/>
    <m/>
    <n v="0"/>
    <x v="6"/>
    <m/>
    <m/>
    <m/>
    <m/>
    <s v="Ajuntament (indirecte)"/>
    <s v="Salut"/>
    <x v="3"/>
  </r>
  <r>
    <s v="Santa Coloma de Gramenet"/>
    <n v="20"/>
    <x v="0"/>
    <x v="7"/>
    <s v="Millorar els aïllaments tèrmics dels edificis municipals"/>
    <s v="Improve the thermal insulation of municipal buildings"/>
    <s v="Millorar els aïllaments tèrmics dels edificis municipals existents i dels de nova construcció per evitar pèrdues de calor durant els mesos d’hivern i augments excessius de temperatura durant els mesos d’estiu._x000a__x000a_S’ha considerat que es realitzarà la actuació en uns 50 equipaments i que aquesta tindrà un cost de 5.000€ per equipament. Es considera que la majoria dels equipaments ja disposen de bons aïllaments._x000a_"/>
    <s v="Servei Tècnic d’Obres Públiques i Servei de Manteniment d’Equipaments i d’edificis"/>
    <n v="2016"/>
    <n v="2030"/>
    <s v="En curs"/>
    <s v="X"/>
    <s v="X"/>
    <s v="ICAEN i Diputació de Barcelona"/>
    <s v="Calor extrema"/>
    <s v="Efectes en infraestructures"/>
    <s v="Augment de la mortalitat/morbilitat associada a la calor"/>
    <s v="Augment de l'efecte illa de calor "/>
    <s v="Edificis més eficients energèticament"/>
    <s v="Edificis més ben aïllats tèrmicament"/>
    <s v="Most thermally insulated buildings"/>
    <n v="250000"/>
    <m/>
    <n v="250000"/>
    <x v="1"/>
    <s v="Urbanisme"/>
    <m/>
    <m/>
    <s v="Decret d’Ecoeficiència 21/2006 de la Generalitat de Catalunya"/>
    <s v="Ajuntament (directa)"/>
    <s v="Edificis"/>
    <x v="3"/>
  </r>
  <r>
    <s v="Santa Coloma de Gramenet"/>
    <n v="21"/>
    <x v="0"/>
    <x v="7"/>
    <s v="Pla de millora de l'eficiència energètica dels equipaments municipals"/>
    <s v="Plan for improving the energy efficiency of municipal facilities"/>
    <s v="La construcció dels edificis s’ha realitzat seguint criteris, normatives i reglaments vigents actualment, però que no han tingut en compte els canvis de paràmetres que comportarà el canvi climàtic. L’increment de temperatures que preveu el canvi climàtic pot tenir conseqüències tant en l’eficiència de climatització dels edificis com en la dilatació i contracció d’elements  i estructures._x000a_Per avançar-nos als seus efectes es proposa: _x000a_- estudi de l'eficiència energètica (tenint en compte les previsions d’increment de temperatures) de tots els equipaments municipals_x000a_- proposta d’actuacions a realitzar en cas que sigui necessari_x000a_S’ha considerat un cost per l’elaboració del Pla d’uns 25.000€._x000a_"/>
    <s v="Servei Tècnic d’Obres Públiques i Servei de Manteniment d’Equipaments i Edificis"/>
    <n v="2017"/>
    <n v="2030"/>
    <s v="En curs"/>
    <s v="X"/>
    <m/>
    <s v="Diputació de Barcelona"/>
    <s v="Calor extrema"/>
    <s v="Canvis en els patrons de demanda energètica"/>
    <s v="Efectes en infraestructures"/>
    <m/>
    <s v="Edificis més eficients energèticament"/>
    <s v="Equipaments municipals eficients"/>
    <s v="Efficient municipal facilities"/>
    <n v="25000"/>
    <m/>
    <n v="25000"/>
    <x v="2"/>
    <s v="Urbanisme"/>
    <m/>
    <m/>
    <s v="Decret d’Ecoeficiència 21/2006 de la Generalitat de Catalunya"/>
    <s v="Ajuntament (directa)"/>
    <s v="Edificis"/>
    <x v="3"/>
  </r>
  <r>
    <s v="Santa Coloma de Gramenet"/>
    <n v="22"/>
    <x v="0"/>
    <x v="4"/>
    <s v="Campanyes de sensibilització en l'ús eficient de l'energia i l'ús de les energies renovables"/>
    <s v="Awareness campaigns on the efficient use of energy and the use of renewable energies"/>
    <s v="Campanya informativa dirigida a: habitatges, centres d'ensenyament, activitats empresarials, treballadors de l’Ajuntament... per promoure l'ús eficient de l'energia i les energies renovables. Es podria fer una campanya inicial més completa i anualment actuacions de recordatori._x000a_Les actuacions a realitzar podrien ser:_x000a_- edició de fulletons informatius i distribuir-los pels habitatges i a diferents equipaments municipals on hi hagi gran afluència de públic_x000a_- realització de xerrades específiques per a associacions empresarials, centres d’ensenyament, treballadors de l’Ajuntament..._x000a_- divulgació a les xarxes socials i a la web de l’Ajuntament_x000a_"/>
    <s v="Servei de Medi Ambient i Higiene Ambiental i Premsa i Comunicació"/>
    <n v="2017"/>
    <n v="2030"/>
    <s v="En curs"/>
    <s v="X"/>
    <m/>
    <s v="Àrea Metropolitana de Barcelona i Diputació de Barcelona"/>
    <s v="Calor extrema"/>
    <s v="Canvis en els patrons de demanda energètica"/>
    <m/>
    <m/>
    <m/>
    <s v="Disminució del consum d'energia del municipi i increment de les energies renovables"/>
    <s v="Decrease in the consumption of energy of the municipality and increase of renewable energies"/>
    <n v="18000"/>
    <m/>
    <n v="18000"/>
    <x v="0"/>
    <s v="Educació"/>
    <m/>
    <m/>
    <s v="Programa d’activitats educatives complementàries al currículum (PAECC)"/>
    <s v="Ajuntament (directa)"/>
    <s v="Energia"/>
    <x v="3"/>
  </r>
  <r>
    <s v="Santa Coloma de Gramenet"/>
    <n v="23"/>
    <x v="0"/>
    <x v="4"/>
    <s v="Educació ambiental sobre energia i canvi climàtic als centres educatius"/>
    <s v="Environmental education on energy and climate change in schools"/>
    <s v="Per tal de començar a sensibilitzar a la població sobre el canvi climàtic i les diferents actuacions que s'estan duent a terme des de l'Ajuntament, es proposa  realitzar diferents activitats als centres d'ensenyament. Els escolars seran els que posteriorment comentaran les explicacions amb la resta de família. Així es podran fer arribar missatges i continguts a moltes persones a qui difícilment es podria accedir amb altres mitjans de comunicació i sensibilització._x000a_Es podrien programar activitats per a alumnes a partir de 3r de Primària per conscienciar sobre: _x000a_- els riscos i els avantatges de la utilització de determinats tipus d’energies_x000a_- què és el canvi climàtic i riscos que ens pot comportar al municipi_x000a_- actuacions que està duent a terme l’Ajuntament_x000a_- què podem fer a nivell de les llars i les famílies?_x000a_Les activitats es podrien incloure dins el Programa d’activitats educatives complementàries al currículum._x000a_"/>
    <s v="Servei de Medi Ambient i Higiene Ambiental i Servei d’Educació"/>
    <n v="2017"/>
    <n v="2030"/>
    <s v="En curs"/>
    <s v="X"/>
    <m/>
    <s v="Àrea Metropolitana de Barcelona, ICAEN (Generalitat de Catalunya) i Diputació de Barcelona"/>
    <s v="Calor extrema"/>
    <s v="Canvis en els patrons de demanda energètica"/>
    <m/>
    <m/>
    <s v="Conscienciació d'adults a través dels infants"/>
    <s v="Conscienciació dels infants"/>
    <s v="Awareness of children"/>
    <n v="9000"/>
    <m/>
    <n v="9000"/>
    <x v="0"/>
    <s v="Educació"/>
    <m/>
    <m/>
    <s v="Programa d’activitats educatives complementàries al currículum (PAECC)"/>
    <s v="Ajuntament (directa)"/>
    <s v="Energia"/>
    <x v="3"/>
  </r>
  <r>
    <s v="Santa Coloma de Gramenet"/>
    <n v="24"/>
    <x v="0"/>
    <x v="9"/>
    <s v="Actuacions de prevenció i sensibilització a la població davant de l’increment de les al·lèrgies"/>
    <s v="Actions to prevent and sensitize the population against the increase in allergies"/>
    <s v="El canvi climàtic produirà un augment considerable de les al•lèrgies . Moltes de les espècies vegetals que poden causar al•lèrgies i que es troben presents a la via pública, zones verdes, parcs i jardins, són necessàries per mitigar altres efectes del canvi climàtic. Cal trobar un equilibri entre la presència d’aquestes espècies i la prevenció de les molèsties que poden causar a una part de la població, en moments molt puntuals de l’any. Es proposa realitzar una campanya informativa a la població, treballadors de l’Ajuntament, empreses de jardineria, responsables dels CAP... explicant: _x000a_- beneficis del verd urbà com a productor d’oxigen, retenció de CO2, disminució de l’efecte illa de calor...._x000a_- espècies que poden ser més molestes: quines són, dies o èpoques en què poden causar més incomoditats, zones de la població on són més abundants i aconseguir evitar que hi passin les persones sensibles..._x000a_- consells per evitar al màxim les molèsties_x000a_- recomanacions de quines espècies millor no plantar o no tenir a zones verdes, jardins o a les galeries de casa si es volen evitar molèsties_x000a_La campanya informativa es recomana fer-la amb els següents mitjans: xerrades, edició de fulletons i utilització de les xarxes socials i web de l’Ajuntament._x000a_"/>
    <s v="Servei de Medi Ambient i Higiene Ambiental i Servei de Manteniment de la Via Pública"/>
    <n v="2016"/>
    <n v="2030"/>
    <s v="En curs"/>
    <m/>
    <s v="X"/>
    <m/>
    <s v="Calor extrema"/>
    <s v="Canvis en els patrons de pol·linització "/>
    <s v="Augment de les al·lèrgies"/>
    <s v="Aparició de noves malaties"/>
    <m/>
    <s v="Disminució de la intensitat de les al·lèrgies"/>
    <s v="Decreased intensity of allergies"/>
    <n v="15000"/>
    <m/>
    <n v="15000"/>
    <x v="0"/>
    <m/>
    <m/>
    <m/>
    <m/>
    <s v="Ajuntament (directa)"/>
    <s v="Salut"/>
    <x v="3"/>
  </r>
  <r>
    <s v="Santa Coloma de Gramenet"/>
    <n v="25"/>
    <x v="0"/>
    <x v="11"/>
    <s v="Canvis en la logística de recollida i neteja a les zones de contenidors, voreres i zones verdes"/>
    <s v="Changes in the logistics of collection and cleaning in the areas of containers, sidewalks and green areas"/>
    <s v="Amb l’augment de les temperatures s’incrementen les olors procedents de:_x000a_- Zones de contenidors_x000a_- Orins de gossos en voreres, voltant dels arbres..._x000a_- Orins i defecacions de gossos en zones verdes_x000a__x000a_Es proposen les següents actuacions:_x000a_- Incrementar la periodicitat de buidatge i neteja de contenidors en els períodes de més calor, que és quan es produiran més males olors._x000a_- Els contenidors que necessitaran més freqüència de neteja i buidatge seran els de la fracció orgànica i la fracció resta._x000a_- Incrementar la freqüència de neteja de la via pública i en concret de: voreres, fanals, zones verdes i embornals._x000a_- Realitzar més campanyes de conscienciació per a les persones que tenen gossos per evitar comportaments incívics habituals._x000a_- Estudiar la possibilitat de posar en marxa un sistema d’identificació d’animals per ADN per tal de reduir la presència d’excrements als carrers. _x000a_- Incrementar la vigilància i el control per part de la policia municipal sobre comportaments incívics a la via pública que poden fer incrementar les males olors i les molèsties a la resta de ciutadans._x000a_"/>
    <s v="Servei de Manteniment de la Via Pública"/>
    <n v="2016"/>
    <n v="2030"/>
    <s v="En curs"/>
    <m/>
    <s v="X"/>
    <m/>
    <s v="Calor extrema"/>
    <s v="Augment de les sequeres (durada, freqüència i intensitat)"/>
    <m/>
    <m/>
    <m/>
    <s v="Vies urbanes més netes"/>
    <s v="Cleaner urban roads"/>
    <n v="4000"/>
    <n v="0"/>
    <n v="4000"/>
    <x v="0"/>
    <m/>
    <m/>
    <m/>
    <m/>
    <s v="Ajuntament (directa)"/>
    <s v="Residus"/>
    <x v="3"/>
  </r>
  <r>
    <s v="Santa Coloma de Gramenet"/>
    <n v="26"/>
    <x v="0"/>
    <x v="3"/>
    <s v="Adaptar les plantacions d’arbres amb espècies resistents a les ventades"/>
    <s v="Adapt the plantations of trees with wind-resistant species"/>
    <s v="Un dels riscos associats al canvi climàtic serà la caiguda d’arbrat pels forts vents que poden anar associats als períodes de pluges torrencials. _x000a_En el disseny de noves zones arbrades en parcs i carrers (corredors d’aire) es recomana: _x000a_- Utilitzar espècies d’arbres amb més superfície d’arrels i amb menys creixement en alçada per evitar el risc de caigudes dels arbres per fortes ventades i possibles desperfectes i/o riscos per a la seguretat i les persones. Una de les espècies més segures és el plataner._x000a_- Realitzar un estudi de la circulació de vents a la ciutat per determinar quines són les zones més sensibles a realitzar actuacions prioritàries per evitar la caiguda d’arbrat._x000a_No es considera cap cost extra pel desenvolupament d’aquesta actuació. _x000a_"/>
    <s v="Servei de Medi Ambient i Higiene Ambiental i Servei de Manteniment de Via Pública"/>
    <n v="2016"/>
    <n v="2030"/>
    <s v="En curs"/>
    <m/>
    <s v="X"/>
    <s v="Àrea Metropolitana de Barcelona"/>
    <s v="Tormentes"/>
    <s v="Major intensitat de les tempestes"/>
    <m/>
    <m/>
    <m/>
    <s v="Reducció del nombre d'accidents vinculats a la caiguda d'arbrat"/>
    <s v="Reduction in the number of accidents linked to the fall of trees"/>
    <n v="0"/>
    <m/>
    <n v="0"/>
    <x v="6"/>
    <s v="Verd urbà"/>
    <m/>
    <m/>
    <s v="Pla de risc de l’arbrat viari "/>
    <s v="Ajuntament (directa)"/>
    <s v="Medi ambient i biodiversitat"/>
    <x v="3"/>
  </r>
  <r>
    <s v="Santa Coloma de Gramenet"/>
    <n v="27"/>
    <x v="0"/>
    <x v="10"/>
    <s v="Facilitar desplaçaments a peu i amb bicicleta per la ciutat"/>
    <s v="Facilitate trips on foot and by bike around the city"/>
    <s v="Promocionar rutes a peu per anar d'un lloc a un altre de la ciutat, mitjançant:_x000a_- informació al ciutadà en els equipaments més utilitzats, dels millors camins i/o rutes per arribar-hi a peu_x000a_- informació  a les xarxes socials i a la web de l’Ajuntament_x000a_- promocionar camins escolars per arribar a les escoles a peu (mesura 3.03 del Pla d’acció per a la millora de la qualitat de l’aire)_x000a__x000a_Afavorir i promocionar els desplaçaments amb bicicleta mitjançant:_x000a_- informació de rutes que existeixen a la ciutat_x000a_- indicacions de com arribar als diferents equipaments més utilitzats..._x000a_- creació de nous carrils bici per tal d’arribar dels afores al centre de la ciutat  i als diferents equipaments més utilitzats (mesura 3.04 del Pla d’acció per a la millora de la qualitat de l’aire)_x000a_- instal•lar mecanismes segurs per aparcar les bicicletes en els punts de més afluència de ciclistes_x000a__x000a_No es considera cap cost extra pel desenvolupament d’aquesta actuació, ja que el cost de la creació dels carrils bici està inclòs en l’actuació corresponent de mitigació._x000a_"/>
    <s v="Servei de Medi Ambient i Higiene Ambiental, Servei de Manteniment de la Via Pública, Premsa i comunicació i Servei de Seguretat Ciutadana i Protecció Civil"/>
    <n v="2017"/>
    <n v="2030"/>
    <s v="En curs"/>
    <s v="X"/>
    <s v="X"/>
    <s v="Diputació de Barcelona"/>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28"/>
    <x v="0"/>
    <x v="10"/>
    <s v="Implantar Zones de Baixes Emissions (ZBE) o Zones Urbanes d’Atmosfera Protegida (ZUAP)"/>
    <s v="Implement Low Emision Zone (LEZ) or Protected Atmosphere Urban Zones (ZUAP)"/>
    <s v="Una Zona Urbana d’Atmosfera Protegida (ZUAP), també anomenada zona de baixa emissió, és una àrea geogràficament definida que busca restringir i/o dissuadir l’accés de certs vehicles contaminants o només permetre l’accés de vehicles de baixes emissions (híbrids, elèctrics, de gas). Al reduir la quantitat de vehicles privats, en aquestes zones es potencia l’ús del transport públic, de la bicicleta i els desplaçaments a peu. _x000a_La mesura 1.01 del Pla d’acció per a la millora de la qualitat de l’aire proposa implantar zones ZUAP en el centre de la ciutat. Algunes actuacions que es recomana dur a terme per implantar les zones ZUAP són: _x000a_- Instal•lar sistema de càmeres per restringir l’accés de certs vehicles particulars en les zones ZUAP _x000a_- Establir rutines de neteja dels carrers específiques per a la ZUAP_x000a_- Limitar la velocitat de circulació a 20km/h o menys_x000a_- Ampliar voreres o delimitar carrers per a ús exclusiu de vianants i reduir la calçada. Aquesta actuació també permetrà tenir espais verds més amplis._x000a_- Promocionar l’ús de vehicles no contaminants a partir de campanyes de comunicació i avantatges fiscals_x000a_Aquesta actuació prové del Pla d’Actuació per a la Millora de la Qualitat de l’Aire a les Zones de Protecció Especial de l’Ambient Atmosfèric elaborat per la Generalitat de Catalunya i del PAMQA del municipi._x000a_Cost de l’actuació inclòs en l’acció corresponent de mitigació._x000a_"/>
    <s v="Àrea d’Urbanisme, Habitatge, Medi Ambient, Ecologia, Espai Públic, Via Pública i Seguretat Ciutadana"/>
    <n v="2019"/>
    <n v="2030"/>
    <s v="No iniciada"/>
    <s v="X"/>
    <s v="X"/>
    <s v="Diputació de Barcelona, Àrea Metropolitana de Barcelona i Generalitat de Catalunya"/>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29"/>
    <x v="0"/>
    <x v="10"/>
    <s v="Organitzar la ciutat segons el model de barris per a vianants"/>
    <s v="Organize the city according to the model of pedestrian neighborhoods"/>
    <s v="La mesura 1.02 del Pla d’acció per a la millora de la qualitat de l’aire proposa l’estructuració de la ciutat en base a barris per a vianants._x000a_Aquesta estructuració pot resoldre la majoria de les disfuncions urbanes relacionades amb la mobilitat i l’espai públic, ja que possibilita la integració de vàries actuacions per aconseguir una ciutat més sostenible. _x000a_Basat en la jerarquització viària, un barri per a vianants sorgeix d’una delimitació per vies bàsiques que configura una àrea, a l’interior de la qual hi ha un conjunt d’illes. El trànsit de pas té un accés restringit a l’interior dels barris per a vianants. Per tant, es converteix en un espai preferent per al vianant, compartit amb ciclistes, vehicles de serveis i d’emergències, etc. _x000a_Dins d’aquests barris, els carrers passen a ser de plataforma única on la velocitat màxima és limita a 20 km/h. L’aparcament de vehicles en superfície tendeix a reduir-se de mica en mica i la distribució urbana de les mercaderies es veu subjecta a una nova regulació. _x000a_El canvi fonamental que introdueix el sistema de barris per a vianants consisteix en reestructurar la mobilitat establint una xarxa diferenciada per a cada mode de transport. Amb això, els conflictes entre vianants i el trànsit rodat disminueix, ja que cada mode de transport pot desplaçar-se a la seva velocitat. _x000a_Referent als ciclistes, els barris per a vianants faciliten la seva extensió per la major part del territori urbà, amb una xarxa més ben connectada i oferint una major seguretat en els trajectes._x000a_Cost de l’actuació inclòs en l’acció corresponent de mitigació._x000a_"/>
    <s v="Àrea d’Urbanisme, Habitatge, Medi Ambient, Ecologia, Espai Públic, Via Pública i Seguretat Ciutadana"/>
    <n v="2017"/>
    <n v="2030"/>
    <s v="En curs"/>
    <s v="X"/>
    <s v="X"/>
    <s v="Diputació de Barcelona i Àrea Metropolitana de Barcelona"/>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0"/>
    <x v="0"/>
    <x v="10"/>
    <s v="Promocionar l’ús dels vehicles menys contaminants"/>
    <s v="Promote the use of less polluting vehicles"/>
    <s v="La mesura 1.05 del Pla d’acció per a la millora de la qualitat de l’aire proposa la promoció de l’ús dels vehicles menys contaminants._x000a_En l’àmbit de mobilitat es pot facilitar l’ús dels vehicles menys contaminants mitjançant la implantació de tarifes especials, tant per a les àrees d’aparcament rotatiu com per a punts de recàrrega elèctrica. _x000a_Cal ampliar la xarxa de punts de recàrrega elèctrica distribuïts en llocs estratègics de la ciutat, per exemple, aparcaments o gasolineres, i instal•lar sortidors de biocarburants i de gas natural en les gasolineres i punts de recàrrega dels vehicles municipals i transport públic. _x000a_Es vol aconseguir augmentar el nombre de les places de les zones d’aparcament rotatori i dels pàrkings públics i privats que tinguin instal•lats sistemes de recàrrega o accés a la xarxa elèctrica. _x000a_A més, es pot donar prioritat o permís de pas a àrees restringides per a la circulació temporal o permanentment._x000a_Cost de l’actuació inclòs en l’acció corresponent de mitigació._x000a_"/>
    <s v="Àrea d’Urbanisme, Habitatge, Medi Ambient, Ecologia, Espai Públic, Via Pública i Seguretat Ciutadana"/>
    <n v="2017"/>
    <n v="2030"/>
    <s v="En curs"/>
    <s v="X"/>
    <s v="X"/>
    <s v="AMB, Gramepark i Diputació de Barcelona"/>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1"/>
    <x v="0"/>
    <x v="10"/>
    <s v="Impulsar la utilització de motocicletes i bicicletes elèctriques"/>
    <s v="Promote the use of motorcycles and electric bicycles"/>
    <s v="La mesura 1.06 del Pla d’acció per a la millora de la qualitat de l’aire proposa impulsar la utilització de motocicletes i bicicletes elèctriques com a alternativa per substituir una part dels vehicles de combustió, ja siguin cotxes o motocicletes. _x000a_Tant les bicicletes com els ciclomotors elèctrics són molt silenciosos, tenen un consum energètic molt reduït i no generen emissions durant la seva circulació. A més es poden adaptar als forts pendents que presenten alguns carrers de certs barris del municipi. _x000a_Alguns dels avantatges dels cotxes elèctrics, és que són molt més àgils i fàcils de manipular, ocupen menys espai a la via pública, poden tenir autonomies més elevades i temps de recàrrega més ràpids. A més, els punts de recàrrega permetran carregar simultàniament vàries motocicletes amb requeriments d’espai molt menors als del cotxe elèctric i, per tant, les infraestructures necessàries seran menors._x000a_Actualment, les motocicletes elèctriques ja tenen bonificacions en l’impost de circulació. A aquesta bonificació pot afegir-s’hi la reserva de places d’aparcament o l’accés a determinades zones, ja que tenen nul•les emissions de soroll i de fums i poden conviure d’una manera més cívica amb els vianants._x000a_Cost de l’actuació inclòs en l’acció corresponent de mitigació._x000a_"/>
    <s v="Àrea d’Urbanisme, Habitatge, Medi Ambient, Ecologia, Espai Públic, Via Pública i Seguretat Ciutadana"/>
    <n v="2016"/>
    <n v="2030"/>
    <s v="En curs"/>
    <s v="X"/>
    <s v="X"/>
    <s v="IDEA i ICAEN"/>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2"/>
    <x v="0"/>
    <x v="10"/>
    <s v="Consolidació i ampliació de les mesures fiscals per promoure l’ús de tecnologies i combustibles menys contaminants"/>
    <s v="Consolidation and extension of fiscal measures to promote the use of less polluting technologies and fuels"/>
    <s v="La mesura 1.07 del Pla d’acció per a la millora de la qualitat de l’aire proposa consolidar i ampliar les mesures fiscals per promoure l’ús de tecnologies i combustibles menys contaminants._x000a_Els vehicles privats són el gruix del trànsit rodat del municipi i, per tant, els principals focus d’emissió de contaminants. Aquesta és una raó de pes per engegar un seguit de mesures i accions encaminades a reduir aquestes emissions per mitjà de la transició dels vehicles privats cap a noves tecnologies. _x000a_Encara que altres mesures tenen l’objectiu de reduir el parc de cotxes privats, és un fet que hi ha feines, desplaçaments, etc, que fan que certa part de la població depengui de la mobilitat privada i no es puguin adaptar a la xarxa de transport públic. Per aquest motiu, es plantegen ajudes i avantatges, tant fiscals com de mobilitat, per aconseguir que aquestes persones que no poden fer servir el transport col•lectiu aconsegueixin reduir les seves emissions amb l’ús de vehicles menys contaminants. _x000a_La principal ajuda pel canvi de tecnologia radica en impulsar bonificacions als impostos de circulació durant un temps determinat als vehicles híbrids i elèctrics de nova matriculació; prestar subvencions a la compra d’aquests vehicles; etc. _x000a_Es proposa que els vehicles “nets” que es poden beneficiar d’aquesta mesura siguin els de gasolina amb el requeriment mínim d’Euro II, els dièsel Euro VI, els híbrids, els elèctrics i els vehicles a gas. Aquesta classificació coincideix amb les categories amb números 4 i 4+ de la proposta presentada al “Plan Nacional de Calidad del Aire”._x000a__x000a_Cost de l’actuació inclòs en l’acció corresponent de mitigació._x000a_"/>
    <s v="Àrea d’Urbanisme, Habitatge, Medi Ambient, Ecologia, Espai Públic, Via Pública i Seguretat Ciutadana i Servei de Gestió Tributària"/>
    <n v="2017"/>
    <n v="2030"/>
    <s v="En curs"/>
    <s v="X"/>
    <s v="X"/>
    <m/>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3"/>
    <x v="0"/>
    <x v="10"/>
    <s v="Tarificació municipal de l’aparcament del carrer en funció del potencial contaminador dels vehicles"/>
    <s v="Municipal pricing of the street car park based on the polluting potential of the vehicles"/>
    <s v="La mesura 1.08 del Pla d’acció per a la millora de la qualitat de l’aire proposa tarificar els aparcaments públics del carrer situats dins de les ZUAP en funció de les emissions de contaminants dels vehicles. _x000a_Aquesta actuació és obligatòria per a tots els municipis de més de 100.000 habitants, com és el cas de Santa Coloma de Gramenet, ubicats dins les zones de protecció especial declarades pel decret 226/2006, de 23 de maig i l’acord COV/82/2012, de 31 de juliol. _x000a_Com a prioritat s’han d’incloure aquells carrers amb congestió o intensitat de trànsit elevat i amb població a menys de 50 m d’aquestes vies. _x000a_La mesura s’ha d’implantar gradualment. En una primera fase, el 2016, es contempla l’actuació de l’elaboració dels plecs tècnics i econòmics de contractació del sistema de tarificació. En una segona fase, el 2017, s’ha d’assolir el 30% dels aparcaments públics al carrer. Posteriorment en una tercera fase, al 2018, el 100%. _x000a_Les diferents tarifes han d’estar lligades, tant al tipus de vehicle com a la ubicació de l’aparcament com a la situació de la qualitat de l’aire de la zona._x000a_S’han de discriminar positivament els vehicles més nets, aquells que disposin de l’etiqueta acreditativa. Per altra banda, tant en la ZUAP com en episodis ambientals de contaminació, aquesta taxa pot ser una eina per tal de regular l’accés de vehicles “no-nets” a les zones més vulnerables._x000a_Aquesta actuació prové del Pla d’Actuació per a la Millora de la Qualitat de l’Aire a les Zones de Protecció Especial de l’Ambient Atmosfèric elaborat per la Generalitat de Catalunya._x000a_"/>
    <s v="Àrea d’Urbanisme, Habitatge, Medi Ambient, Ecologia, Espai Públic, Via Pública i Seguretat Ciutadana i Servei de Gestió Tributària"/>
    <n v="2017"/>
    <n v="2030"/>
    <s v="En curs"/>
    <s v="X"/>
    <s v="X"/>
    <s v="Gramepark i Generalitat de Catalunya"/>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4"/>
    <x v="0"/>
    <x v="10"/>
    <s v="Control dels vehicles més contaminants"/>
    <s v="Control of the most polluting vehicles"/>
    <s v="La mesura 1.10 del Pla d’acció per a la millora de la qualitat de l’aire proposa el control dels vehicles més contaminants. D’acord amb la Conselleria de Territori i Sostenibilitat, de la Generalitat de Catalunya, l’objectiu d’aquesta mesura és detectar els vehicles (turismes, furgonetes, camions i autobusos) més contaminants que circulen pel municipi i incentivar la seva reparació per reduir les emissions i aconseguir una millora en la qualitat de l’aire. _x000a_Les mesures d’opacitat es realitzaran amb ins¬trumentació que haurà de complir amb l’Ordre ITC/3749/2006, de 22 de novembre, per la qual es regula el control metrològic de l’Estat sobre els instruments destinats a mesurar l’opacitat i determinar el coeficient d’absorció lluminosa dels gasos d’escapa¬ment dels vehicles equipats amb motor d’encesa per compressió (BOE 294, de 09.12.2006). _x000a_Un cop els agents de l’autoritat hagin aturat el vehi¬cle i en el cas que el control d’opacitat efectuat sigui desfavorable, els conductors disposaran d’un termini per reparar el vehicle i presentar a l’Ajuntament del municipi on ha estat advertit, un certificat que indiqui que el seu vehicle compleix amb els límits d’opacitat establerts. Aquesta certificació la podran obtenir rea¬litzant un control específic de fums a les estacions d’Inspecció Tècnica de Vehicles (ITV) o mitjançant tallers col•laboradors. _x000a_Existeixen estudis realitzats que mostren que aproxi¬madament un 5% dels vehicles poden ser els causants del 25% de les emissions derivades del trànsit rodat._x000a_"/>
    <s v="Àrea d’Urbanisme, Habitatge, Medi Ambient, Ecologia, Espai Públic, Via Pública i Seguretat Ciutadana"/>
    <n v="2018"/>
    <n v="2030"/>
    <s v="No iniciada"/>
    <s v="X"/>
    <s v="X"/>
    <s v="Tallers acreditats, RACC, Estacions d’Inspecció Tècnica de Vehicles (ITV)"/>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5"/>
    <x v="2"/>
    <x v="10"/>
    <s v="Renovar la flota d’autobusos amb vehicles més eficients i accessibles"/>
    <s v="Renew the fleet of buses with more efficient and accessible vehicles"/>
    <s v="La mesura 2.08 del Pla d’acció per a la millora de la qualitat de l’aire proposa la renovació de la flota d’autobusos municipals amb la incorporació d’exigències ambientals._x000a_Degut al seu intens funcionament la flota d’autobusos és una font important d’emissions de contaminants. _x000a_A més, les característiques intrínseques al seu funcionament: 100% urbà, continues engegades i aturades, emissions molt a prop dels ciutadans i el seu marc exemplificatiu, fa que sigui un sector que s’ha de situar a l’avantguarda de la tecnologia sostenible i neta. _x000a_Actualment la flota d’autobusos que recorre Santa Coloma de Gramenet (65 unitats) utilitza gasoil com a combustible. D’aquests un 48% són Euro 3, un 26% són de la categoria EEV (vehicle net), però hi ha un 14% que són Euro 2 o anteriors. _x000a_Es planteja una renovació de la flota d’acord amb els criteris de la Guia de compra Verda de vehicles, que inclou directrius d’ambientalització en la contractació de vehicles. S’intentarà, en la mesura de lo possible, prioritzar que tots siguin autobusos elèctrics en comptes d’híbrids._x000a_També és important que es millori la informació a bord dels autobusos mitjançant pantalles d’informació dinàmiques per tal de facilitat l’orientació als usuaris._x000a_Cost de l’actuació inclòs en l’acció corresponent de mitigació._x000a_"/>
    <s v="Àrea Metropolitana de Barcelona - TUSGSAL "/>
    <n v="2016"/>
    <n v="2030"/>
    <s v="En curs"/>
    <s v="X"/>
    <s v="X"/>
    <s v="Àrea d’Urbanisme, Habitatge, Medi Ambient, Ecologia, Espai Públic, Via Pública i Seguretat Ciutadana de l'Ajuntament"/>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ltres (Administració pública)"/>
    <s v="Transport"/>
    <x v="3"/>
  </r>
  <r>
    <s v="Santa Coloma de Gramenet"/>
    <n v="36"/>
    <x v="0"/>
    <x v="10"/>
    <s v="Reduir la contaminació en entorns escolars i potenciar els camins escolars segurs"/>
    <s v="Reduce pollution in school environments and promote safe school paths"/>
    <s v="La mesura 3.03 del Pla d’acció per a la millora de la qualitat de l’aire proposa reduir la contaminació en entorns escolars._x000a_Els diversos estudis realitzats d’epidemiologia ambi¬ental mostren la vulnerabilitat dels infants a la conta¬minació atmosfèrica. _x000a_En general, l’objectiu és pacificar l’entorn escolar, desviant el trànsit a 50 m de les aules. Aquestes mesures han de ser incloses a l’hora de dissenyar les illes urbanes i la pacificació del trànsit. _x000a_ Aquests estudis segueixen la següent metodologia: _x000a_- Anàlisi de l’accessibilitat _x000a_- Implicació de les escoles i alumnes _x000a_- Implicació de la resta de la ciutadania _x000a_És necessari també un seguiment de la utilització dels mateixos. _x000a_Aquesta actuació és obligatòria per a municipis de més de 100.000 habitants ubicats dintre de la zona de protecció especial._x000a_Aquesta actuació prové del Pla d’Actuació per a la Millora de la Qualitat de l’Aire a les Zones de Protecció Especial de l’Ambient Atmosfèric elaborat per la Generalitat de Catalunya._x000a_"/>
    <s v="Àrea d’Urbanisme, Habitatge, Medi Ambient, Ecologia, Espai Públic, Via Pública i Seguretat Ciutadana"/>
    <n v="2017"/>
    <n v="2030"/>
    <s v="En curs"/>
    <s v="X"/>
    <s v="X"/>
    <s v="Policia Local, AMPA, Escoles i Instituts"/>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7"/>
    <x v="0"/>
    <x v="10"/>
    <s v="Renovar la flota municipal amb vehicles més nets"/>
    <s v="Renew the municipal fleet with cleaner vehicles"/>
    <s v="La mesura 5.03 del Pla d’acció per a la millora de la qualitat de l’aire proposa la renovació de la flota municipal amb vehicles més nets, tenint en compte que les emissions de NOX i PM10 de la flota municipal de Santa Coloma de Gramenet no són menyspreables. _x000a_Es proposa que tota la flota de vehicles municipals aconsegueixi el Distintiu de Garantia de la Qualitat Ambiental. Aquest distintiu és un sistema català d’etiquetatge ecològic de caràcter voluntari que reconeix productes i serveis que superen determinats requeriments de qualitat ambiental més enllà dels establerts com a obligatoris per la normativa vigent. _x000a_Els criteris ambientals per a l’atorgament del distintiu de garantia de qualitat ambiental a les flotes de vehicles s’estableixen a la Resolució TES/623/2015, de 30 de març. _x000a_Entre altres factors es requereix que una part significativa de la flota, en funció de la seva tipologia, tingui baixes emissions de contaminats atmosfèrics, disposi de sistemes de gestió de flotes i rutes, i els conductors estiguin formats en conducció eficient. _x000a_Actualment a Catalunya 4.500 vehicles pertanyen a flotes acreditades amb Distintiu de Garantia de Qualitat Ambiental._x000a_Cost de l’actuació inclòs en l’acció corresponent de mitigació._x000a_"/>
    <s v="Àrea d’Urbanisme, Habitatge, Medi Ambient, Ecologia, Espai Públic, Via Pública i Seguretat Ciutadana"/>
    <n v="2017"/>
    <n v="2030"/>
    <s v="En curs"/>
    <s v="X"/>
    <s v="X"/>
    <m/>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38"/>
    <x v="0"/>
    <x v="10"/>
    <s v="Formació en sostenibilitat del personal que presta serveis municipals"/>
    <s v="Training in sustainability of the personnel that provides municipal services"/>
    <s v="La mesura 7.04 del Pla d’acció per a la millora de la qualitat de l’aire proposa la necessitat de redactar un document de bones pràctiques per  millorar la formació en termes de sostenibilitat del personal que presta serveis municipals, incloent-hi les empreses subcontractades per l’Ajuntament. _x000a_En aquest document s’ha de fer èmfasi en el problema de la qualitat de l’aire i en els hàbits que s’han de seguir per poder reduir les emissions de contaminants de totes les parts. _x000a_Entre les bones pràctiques cal incloure les tècniques per a una conducció eficient que redueixi el consum i emissions innecessàries i, d’aquesta manera, servir d’exemplificatius per a la resta dels ciutadans. Aquests cursos de conducció eficient han d’anar adreçats tant a la plantilla municipal com a l’externalitzada._x000a_També és important incloure l’obligatorietat de mantenir el motor apagat quan el vehicle estigui aturat. _x000a_Quant als desplaçaments per a realitzar serveis públics s’ha de recomanar, sempre que sigui possible, una mobilitat neta ja sigui en transport públic o a peu. _x000a_Especialment s’ha de formar a la policia municipal ja que ells seran els agents implicats en les inspeccions visuals, a la via pública, dels vehicles amb un manteniment deficient._x000a_S’ha considerat un cost aproximat de 2.000€ per la formació als diferents serveis._x000a_"/>
    <s v="Àrea d’Urbanisme, Habitatge, Medi Ambient, Ecologia, Espai Públic, Via Pública i Seguretat Ciutadana"/>
    <n v="2017"/>
    <n v="2030"/>
    <s v="En curs"/>
    <m/>
    <s v="X"/>
    <m/>
    <s v="Calor extrema"/>
    <s v="Augment de l'efecte illa de calor "/>
    <m/>
    <m/>
    <m/>
    <s v="Reduir la contaminació atmosfèrica i les emissions de GEI vinculats al transport"/>
    <s v="Reduce atmospheric pollution and GHG emissions linked to transport"/>
    <n v="2000"/>
    <m/>
    <n v="2000"/>
    <x v="0"/>
    <s v="Qualitat de l'aire"/>
    <s v="Mobilitat"/>
    <m/>
    <s v="Pla d’acció per a la millora de la qualitat de l’aire i Pla de mobilitat urbana sostenible"/>
    <s v="Ajuntament (directa)"/>
    <s v="Transport"/>
    <x v="3"/>
  </r>
  <r>
    <s v="Santa Coloma de Gramenet"/>
    <n v="39"/>
    <x v="0"/>
    <x v="10"/>
    <s v="Incloure la qualitat de l’aire i la salut en la gestió de la mobilitat"/>
    <s v="Include air quality and health in the management of mobility"/>
    <s v="La mesura 7.05 del Pla d’acció per a la millora de la qualitat de l’aire proposa incloure la qualitat de l’aire i la salut en la gestió de la mobilitat._x000a_Com que la mobilitat (en especial dels vehicles privats) és la principal font d’emissions d’òxids de nitrogen i partícules, i la qualitat de l’aire és una variable que juga un paper important en la salut pública i, per tant, en l’habitabilitat de les ciutats, l’òrgan gestor de la mobilitat ha de tenir present la qualitat de l’aire a l’hora de desenvo¬lupar polítiques de mobilitat sostenible._x000a_"/>
    <s v="Àrea d’Urbanisme, Habitatge, Medi Ambient, Ecologia, Espai Públic, Via Pública i Seguretat Ciutadana"/>
    <n v="2016"/>
    <n v="2030"/>
    <s v="En curs"/>
    <m/>
    <s v="X"/>
    <m/>
    <s v="Calor extrema"/>
    <s v="Augment de l'efecte illa de calor "/>
    <m/>
    <m/>
    <m/>
    <s v="Reduir la contaminació atmosfèrica i les emissions de GEI vinculats al transport"/>
    <s v="Reduce atmospheric pollution and GHG emissions linked to transport"/>
    <n v="0"/>
    <m/>
    <n v="0"/>
    <x v="6"/>
    <s v="Qualitat de l'aire"/>
    <s v="Mobilitat"/>
    <m/>
    <s v="Pla d’acció per a la millora de la qualitat de l’aire i Pla de mobilitat urbana sostenible"/>
    <s v="Ajuntament (directa)"/>
    <s v="Transport"/>
    <x v="3"/>
  </r>
  <r>
    <s v="Santa Coloma de Gramenet"/>
    <n v="40"/>
    <x v="2"/>
    <x v="10"/>
    <s v="Implantar mesures específiques per a episodis ambientals de contaminació"/>
    <s v="Implement specific measures for environmental pollution episodes"/>
    <s v="La mesura 8.02 del Pla d’acció per a la millora de la qualitat de l’aire proposa implantar mesures per a episodis ambientals de contaminació._x000a_El Govern de la Generalitat declara episodi ambiental quan es preveu superar el valor límit horari de 200 μg/ m3 per al diòxid de nitrogen en un nombre determinat d’estacions de la XVPCA o, excepcionalment, quan una altra situació ho requereixi. _x000a_Davant d’aquestes situacions s’ha d’establir un calenda¬ri per a la redacció i aprovació d’un protocol d’actua¬ció. El protocol ha de partir de la base de l’existent per a l’ozó i per altres contaminats: s’establiran nivells d’alerta i d’emergència i han de ser definits en col•laboració amb la DGQA. _x000a_Durant aquests episodis s’han de dur a terme accions específiques relatives a: _x000a_- Informar a la població: comunicar els episodis a la població, consells generals a la població, suport del Centre d’Informació del Transport Públic, TransMet._x000a_- Adopció de convenis d’accions concretes en els sec¬tors: industrial, energètic, portuari, aeroportuari._x000a_- Viari: reforçar el servei de neteja viària, limitar la ve¬locitat a les principals vies de trànsit i restringir excep¬cionalment la circulació del vehicle privat._x000a_- Tarificació diferenciada: incrementar les tarifes d’aparcament per a vehicles “no-Eco” i disminuir les tarifes del transport públic._x000a_- Obres: restringir les operacions que generen conta¬minants de ciutat, com les obres públiques, operaci¬ons d’asfaltar o enquitranar._x000a_- Controls: incrementar els controls dels vehicles més contaminants._x000a_"/>
    <s v="Generalitat de Catalunya"/>
    <n v="2017"/>
    <n v="2030"/>
    <s v="En curs"/>
    <m/>
    <s v="X"/>
    <s v="Àrea d’Urbanisme, Habitatge, Medi Ambient, Ecologia, Espai Públic, Via Pública i Seguretat Ciutadana de l'Ajuntament"/>
    <s v="Calor extrema"/>
    <s v="Augment de l'efecte illa de calor "/>
    <m/>
    <m/>
    <m/>
    <s v="Reduir els episodis ambientals de contaminació"/>
    <s v="Reduce environmental pollution episodes"/>
    <n v="0"/>
    <m/>
    <n v="0"/>
    <x v="6"/>
    <s v="Qualitat de l'aire"/>
    <m/>
    <m/>
    <s v="Pla d’acció per a la millora de la qualitat de l’aire"/>
    <s v="Altres (Administració pública)"/>
    <s v="Transport"/>
    <x v="3"/>
  </r>
  <r>
    <s v="Santa Coloma de Gramenet"/>
    <n v="41"/>
    <x v="0"/>
    <x v="7"/>
    <s v="Instal•lar cobertes vegetals en edificis municipals"/>
    <s v="Install vegetal covers in municipal buildings"/>
    <s v="Les cobertes vegetals en edificis permeten:_x000a_- augmentar la captació de CO2 i altres contaminants atmosfèrics, amb la qual cosa ajudarien a disminuir la concentració de contaminants atmosfèrics_x000a_- incrementar la presència d’oxigen a la zona pròxima on s’han instal•lat_x000a_- disminuir les necessitats energètiques de calefacció i refrigeració de l’edifici, ja que la coberta vegetal actua d’aïllant contra els canvis de temperatura_x000a_Es proposa de  fer una prova pilot a l’edifici de l’Ajuntament de la Plaça de la Vila, on hi ha molta afluència de persones i, a la vegada, permetria fer una important tasca de sensibilització ciutadana. Es considera un cost pel projecte i execució d’aquesta coberta de 15.000€._x000a_"/>
    <s v="Àrea d’Urbanisme, Habitatge, Medi Ambient, Ecologia, Espai Públic, Via Pública i Seguretat Ciutadana"/>
    <n v="2018"/>
    <n v="2030"/>
    <s v="No iniciada"/>
    <s v="X"/>
    <s v="X"/>
    <s v="Diputació de Barcelona"/>
    <s v="Calor extrema"/>
    <s v="Augment de l'efecte illa de calor "/>
    <s v="Canvis en els patrons de demanda energètica"/>
    <m/>
    <s v="Edificis més eficients energèticament"/>
    <s v="Augment de la captació de CO2 i disminució de la demanda tèrmica dels edificis"/>
    <s v="Increase in CO2 capture and decrease in thermal demand for buildings"/>
    <n v="15000"/>
    <m/>
    <n v="15000"/>
    <x v="0"/>
    <m/>
    <m/>
    <m/>
    <m/>
    <s v="Ajuntament (directa)"/>
    <s v="Edificis"/>
    <x v="3"/>
  </r>
  <r>
    <s v="Santa Coloma de Gramenet"/>
    <n v="42"/>
    <x v="2"/>
    <x v="3"/>
    <s v="Estudi sobre el potencial d’absorció de CO2 del verd urbà"/>
    <s v="Study on the potential for CO2 absorption of urban green"/>
    <s v="Des del Servei de Parcs i Jardins de l’Ajuntament de Santa Coloma es destaca la importància de l’absorció de CO2 de les zones verdes de les ciutats com a eina per combatre i adaptar-se el canvi climàtic. Algunes de les actuacions que es realitzen en l’actualitat encarades a tenir uns espais amb el màxim de verd útil i afavorir aquesta absorció són: afavorir el creixement de les copes dels arbres el màxim possible (superiors als 6 m2 si és possible), crear pulmons verds, afavorir uns hàbitats adequats per l’arbrat en la via pública, fomentar l’esporga en verd (mantenint la copa gran), etc._x000a__x000a_Es sol•licitarà a un ens superior com ara la Diputació de Barcelona, la necessitar d’elaborar un estudi que determini quines són les espècies que aporten un benefici ambiental més elevat i que segresten més quantitat de diòxid de carboni. Aquest estudi no presentarà cap cost sobre els pressupostos municipals._x000a_"/>
    <s v="Àrea o dep. responsable a l’Ajuntament Servei de Medi Ambient i Higiene Ambiental"/>
    <n v="2020"/>
    <n v="2030"/>
    <s v="No iniciada"/>
    <m/>
    <m/>
    <s v="Diputació de Barcelona"/>
    <s v="Calor extrema"/>
    <s v="Canvis en les espècies urbanes (p. Ex. Adaptació de les cotorres)"/>
    <s v="Transversal (comunicació i informació general o de fenòmens meteorològics)"/>
    <m/>
    <m/>
    <m/>
    <m/>
    <n v="0"/>
    <m/>
    <n v="0"/>
    <x v="6"/>
    <m/>
    <m/>
    <m/>
    <m/>
    <s v="Altres (Administració pública)"/>
    <s v="Medi ambient i biodiversitat"/>
    <x v="3"/>
  </r>
  <r>
    <s v="Santa Coloma de Gramenet"/>
    <n v="43"/>
    <x v="0"/>
    <x v="5"/>
    <s v="Instal•lar sistemes urbans de drenatge sostenible (S.U.D.S)"/>
    <s v="Instalation of urban systems of sustainable drainage (S.U.D.S)"/>
    <s v="L’objectiu principal d’aquesta actuació es disposar de sistemes SUDS adequats per gestionar l’escorrentia mitjançant un drenatge sostenible. Algunes d’aquestes tècniques son la prevenció, les rases filtrants i les cunetes, les superfícies permeables i drens filtrants, els dispositius d’infiltració i les bases i estanys. _x000a_Es proposa utilitzar paviments impermeables en aparcaments, voreres i calçades de poc trànsit, pous i rases d’infiltració en les zones adjacents, dipòsits d’infiltració en sones residencials de baixa densitat, drenatges filtrants en carreteres o franges filtrants i sistemes de bioretenció en zones comercials i residencials._x000a_Actualment, el servei de parcs i jardins està realitzant actuacions per millorar la infiltració i la laminació a través de parterres._x000a_"/>
    <s v="Servei de Manteniment de la Via Pública"/>
    <n v="2016"/>
    <n v="2030"/>
    <s v="En curs"/>
    <m/>
    <s v="X"/>
    <m/>
    <s v="Inundacions"/>
    <s v="Augment del risc d'inundacions"/>
    <s v="Augment del risc de riuades"/>
    <m/>
    <m/>
    <s v="Embornals lliures d'obstacles"/>
    <s v="Drains unobstructed"/>
    <n v="60000"/>
    <m/>
    <n v="60000"/>
    <x v="2"/>
    <m/>
    <m/>
    <m/>
    <m/>
    <s v="Ajuntament (directa)"/>
    <s v="Aigua"/>
    <x v="3"/>
  </r>
  <r>
    <s v="Santa Maria d'Oló"/>
    <n v="1"/>
    <x v="0"/>
    <x v="5"/>
    <s v="Identificació de fuites en els sistemes d’abastament d'aigua potable"/>
    <s v="Leakage check in the water supply systems"/>
    <s v="La reducció en la disponibilitat de recursos hídrics és una tendència global dels efectes del canvi climàtic en la conca mediterrània. Per aquest motiu totes les accions orientades a l'aprofitament màxim d'aquests esdevenen una resposta adaptativa important. Es proposa reduir les possibles fuites en el sistema d'abastament d'aigua potable. Com a primera actuació a fer, cal quantificar l'ordre de magnitud d'aquest problema en la xarxa, per avaluar posteriorment les accions a fer. Per tant, es proposa la redacció d'una diagnosi de l'estat de la xarxa amb un pla d'acció de les mesures a emprendre per solventar els problemes detectats. "/>
    <s v="Urbanisme"/>
    <n v="2020"/>
    <n v="2021"/>
    <s v="No iniciada"/>
    <m/>
    <m/>
    <m/>
    <s v="Sequeres"/>
    <s v="Augment de les sequeres (durada, freqüència i intensitat)"/>
    <m/>
    <m/>
    <m/>
    <m/>
    <m/>
    <n v="15000"/>
    <m/>
    <n v="15000"/>
    <x v="5"/>
    <m/>
    <m/>
    <m/>
    <m/>
    <s v="Ajuntament (directa)"/>
    <s v="Aigua"/>
    <x v="2"/>
  </r>
  <r>
    <s v="Santa Maria d'Oló"/>
    <n v="2"/>
    <x v="3"/>
    <x v="4"/>
    <s v="Aprofitament de les aigües de pluja "/>
    <s v="Rainwater use"/>
    <s v="Identificar nous focus d'abastament alternatius d'aigua, és una actuació adaptativa a la reducció de l'oferta d'aigua que se'n derivarà dels efectes del canvi climàtic. En aquest sentit es proposa que el futur planejament consideri la construcció de dipòsits de tempesta per a l'aprofitament d'aigües pluvials per a usos domèstics particulars o col·lectius. Aquests dipòsits també caldria instal·lar-los en els futurs habitatges i promocions immobiliàries, per aprofitar aquesta aigua de pluja no com a aigua de boca sinó per a usos que no precisen aigua potable (cisternes de sanitaris, reg, etc...). "/>
    <s v="Urbanisme"/>
    <n v="2020"/>
    <n v="2021"/>
    <s v="No iniciada"/>
    <m/>
    <m/>
    <m/>
    <s v="Sequeres"/>
    <s v="Augment de les sequeres (durada, freqüència i intensitat)"/>
    <m/>
    <m/>
    <m/>
    <m/>
    <m/>
    <n v="25000"/>
    <m/>
    <n v="25000"/>
    <x v="4"/>
    <s v="Urbanisme"/>
    <m/>
    <m/>
    <s v="POUM"/>
    <s v="Altres (sector privat o varis)"/>
    <s v="Energia"/>
    <x v="2"/>
  </r>
  <r>
    <s v="Santa Maria d'Oló"/>
    <n v="3"/>
    <x v="0"/>
    <x v="0"/>
    <s v="Col·locació de paviments permeables i termoresistents"/>
    <s v="Installation of permeable and heat-resistant paving"/>
    <s v="La instal·lació de paviments adaptats als efectes del canvi climàtic comporten dues característiques. La primera és que els paviments no han de ser absolutament impermeables sinó que han de possibilitar el pas d'aigua de pluja per a la recàrrega d'aqüífers i reduir el trànsit superficial d'aigua. La segona característica és que els paviments han de ser termoresistents per reduir deformacions. L'acció proposa la substitució progressiva de les cobertures de vial que no compleixin aquests paràmetres. "/>
    <s v="Urbanisme"/>
    <n v="2020"/>
    <n v="2021"/>
    <s v="No iniciada"/>
    <m/>
    <m/>
    <m/>
    <s v="Calor extrema"/>
    <s v="Efectes en infraestructures"/>
    <m/>
    <m/>
    <m/>
    <m/>
    <m/>
    <m/>
    <m/>
    <n v="0"/>
    <x v="5"/>
    <s v="Urbanisme"/>
    <m/>
    <m/>
    <s v="POUM"/>
    <s v="Ajuntament (directa)"/>
    <s v="Planificació urbanística"/>
    <x v="2"/>
  </r>
  <r>
    <s v="Santa Maria d'Oló"/>
    <n v="4"/>
    <x v="0"/>
    <x v="5"/>
    <s v="Reutilització de l'aigua sobrant de piscines públiques"/>
    <s v="Reuse of the excess water from public swimming pools"/>
    <s v="Davant d'un futur on el recursos hídrics siguin cada cop menys accessibles, esdevé una prioritat aprofitar l'aigua per a més d'un ús quan això digui possible. En aquest sentit l'acció proposa que amb les operacions de buidatge del sobrant de la piscina municipal, l'aigua recollida sigui reutilitzada, per a exemple per a usos antiincendis, reg o d'altres que tècnicament ho facin possible."/>
    <s v="Urbanisme"/>
    <n v="2019"/>
    <n v="2020"/>
    <s v="No iniciada"/>
    <m/>
    <m/>
    <m/>
    <s v="Sequeres"/>
    <s v="Augment de les sequeres (durada, freqüència i intensitat)"/>
    <m/>
    <m/>
    <m/>
    <m/>
    <m/>
    <n v="3000"/>
    <m/>
    <n v="3000"/>
    <x v="5"/>
    <m/>
    <m/>
    <m/>
    <m/>
    <s v="Ajuntament (directa)"/>
    <s v="Aigua"/>
    <x v="2"/>
  </r>
  <r>
    <s v="Santa Maria d'Oló"/>
    <n v="5"/>
    <x v="0"/>
    <x v="0"/>
    <s v="Revisió dels criteris urbanístics per afavorir les zones d’ombres "/>
    <s v="Land planning and building criteria to increase shadows"/>
    <s v="El futur planejament urbanístic ha de preveure que l'espai públic tingui zones d'ombra garantides. D'aquesta manera l'acció disminueix la insolació i fa l'espai públic viari un espai soportable durant l'estiu, sobretot per a la població d'edat més avançada."/>
    <s v="Urbanisme"/>
    <n v="2019"/>
    <n v="2020"/>
    <s v="No iniciada"/>
    <m/>
    <m/>
    <m/>
    <s v="Calor extrema"/>
    <s v="Augment de la mortalitat/morbilitat associada a la calor"/>
    <m/>
    <m/>
    <m/>
    <m/>
    <m/>
    <m/>
    <m/>
    <n v="0"/>
    <x v="3"/>
    <s v="Urbanisme"/>
    <m/>
    <m/>
    <s v="POUM"/>
    <s v="Ajuntament (directa)"/>
    <s v="Planificació urbanística"/>
    <x v="2"/>
  </r>
  <r>
    <s v="Santa Maria d'Oló"/>
    <n v="6"/>
    <x v="0"/>
    <x v="1"/>
    <s v="Revisió de les zones de risc d'inundació recollides a l'INUNCAT"/>
    <s v="Review of the flood risk areas contained in INUNCAT"/>
    <s v="La torrencialitat de les pluges serà un fenomen habitual amb el canvi climàtic. Aquest nou escenari obliga a l'actualització dels riscos d'inundabilitat recollits a l'INUNCAT, per a cadascun dels períodes de retorn de referència, amb l'empitjorament dels escenaris que s'hi descriuen."/>
    <s v="Urbanisme"/>
    <n v="2019"/>
    <n v="2020"/>
    <s v="No iniciada"/>
    <m/>
    <s v="X"/>
    <s v="Ajuntament, Agència Catalana de l'Aigua"/>
    <s v="Inundacions"/>
    <s v="Augment del risc de riuades"/>
    <m/>
    <m/>
    <m/>
    <s v="Millor protecció de la població i les infraestructures."/>
    <s v="Better protection for population and infrastructures."/>
    <n v="20000"/>
    <m/>
    <n v="20000"/>
    <x v="5"/>
    <s v="Altres"/>
    <m/>
    <m/>
    <s v="INUNCAT"/>
    <s v="Ajuntament (directa)"/>
    <s v="Protecció civili i emergències"/>
    <x v="2"/>
  </r>
  <r>
    <s v="Santa Maria d'Oló"/>
    <n v="7"/>
    <x v="0"/>
    <x v="3"/>
    <s v="Limitar l'accés motoritzat al medi natural "/>
    <s v="Limiting the cars, motorbikes, quads... access to natural areas"/>
    <s v="Per a reduir els risc d'inici de focs forestals, pertorbació cada cop més freqüent i cada cop d'intensitat major amb el canvi climàtic, els municipis amb important superfície forestal, com és el cas de Sant Quirze Safaja, hauran de limitar l'accés motoritzat al medi natural. Aquesta mesura extrema s'aplicarà quan les condicions d'humitat relativa molt baixa i estrès hídric persistent, ho facin necessari."/>
    <s v="Medi ambient"/>
    <n v="2019"/>
    <n v="2020"/>
    <s v="No iniciada"/>
    <m/>
    <m/>
    <m/>
    <s v="Incendis forestals"/>
    <s v="Major risc d'incendi"/>
    <m/>
    <m/>
    <m/>
    <m/>
    <m/>
    <n v="2000"/>
    <m/>
    <n v="2000"/>
    <x v="3"/>
    <m/>
    <m/>
    <m/>
    <m/>
    <s v="Ajuntament (directa)"/>
    <s v="Medi ambient i biodiversitat"/>
    <x v="2"/>
  </r>
  <r>
    <s v="Santa Maria d'Oló"/>
    <n v="8"/>
    <x v="0"/>
    <x v="6"/>
    <s v="Campanyes per donar a conèixer el canvi climàtic i es seus impactes"/>
    <s v="Specific campaigns to raise awareness towards climate change and its impacts"/>
    <s v="Tot i que el canvi climàtic és un repte sòcioambiental cada cop més difós entre els mitjans, sí és del tot necessari aproximar-lo a la realitat del municipi, divulgant no solament les actuacions tendents a la seva mitigació sinó també a l'adaptació davant d'ell. L'acció proposa treballar en aquest sentit, divulgar l'escenari ambiental i de riscos climàtics als que s'enfronta el municipi."/>
    <s v="Medi ambient"/>
    <n v="2019"/>
    <n v="2022"/>
    <s v="No iniciada"/>
    <m/>
    <m/>
    <m/>
    <s v="Altres (especificar)"/>
    <s v="Transversal (comunicació i informació general o de fenòmens meteorològics)"/>
    <m/>
    <m/>
    <m/>
    <m/>
    <m/>
    <n v="2000"/>
    <n v="1000"/>
    <n v="5000"/>
    <x v="3"/>
    <m/>
    <m/>
    <m/>
    <m/>
    <s v="Ajuntament (directa)"/>
    <s v="Altres"/>
    <x v="2"/>
  </r>
  <r>
    <s v="Santa Maria d'Oló"/>
    <n v="9"/>
    <x v="0"/>
    <x v="3"/>
    <s v="Realització de mesures per a evitar la pèrdua de sòl"/>
    <s v="Take measures to avoid loss of soil"/>
    <s v="Com a resultat del canvi climàtic, la pèrdua de sòl és un dels riscos ambientals més severs a Sant Quirze Safaja, atesa l'orografia del municipi. L'acció proposa fer un mapa de punts de màxim risc d'erosió i actuar sobre els més conflictius, aplicant tècniques de bioenginyeria que garanteixin la retenció de sòl. Val a dir, que la pèrdua de sòl és un problema ambiental que es veurà incrementat amb la recorrència d'incendis forestals i amb els episodis de pluges torrencials, fenòmens que també es faran més freqüents amb el canvi climàtic. "/>
    <s v="Medi ambient"/>
    <n v="2020"/>
    <n v="2022"/>
    <s v="No iniciada"/>
    <m/>
    <s v="X"/>
    <s v="Ajuntament, propietaris forestals, ADF"/>
    <s v="Esllavissades"/>
    <s v="Augment de desertització o aridesa"/>
    <s v="Pèrdua atractiu turístic "/>
    <m/>
    <m/>
    <s v="Prevenció de la pèrdua de sòl."/>
    <s v="Prevention of soil loss."/>
    <n v="100000"/>
    <n v="25000"/>
    <n v="150000"/>
    <x v="5"/>
    <m/>
    <m/>
    <m/>
    <m/>
    <s v="Ajuntament (directa)"/>
    <s v="Medi ambient i biodiversitat"/>
    <x v="2"/>
  </r>
  <r>
    <s v="Santa Maria d'Oló"/>
    <n v="10"/>
    <x v="2"/>
    <x v="1"/>
    <s v="Millora dels mitjans antiincendis"/>
    <s v="Improvement of fire prevention means"/>
    <s v="La millora permanent dels mitjans materials de l'ADF Els Cingles és una mesura necessària per augmentar la detecció precoç dels focs forestals. La mesura es pot reforçar amb la construcció d'una torre de guaita que cobreixi la vigilància de la zona."/>
    <s v="Medi ambient"/>
    <n v="2019"/>
    <n v="2020"/>
    <s v="En curs"/>
    <m/>
    <s v="X"/>
    <s v="Ajuntament, Direcció General de Prevenció, Extinció d'Incendis i Salvaments, ADF"/>
    <s v="Incendis forestals"/>
    <s v="Major risc d'incendi"/>
    <s v="Pèrdua atractiu turístic "/>
    <m/>
    <m/>
    <s v="Protecció de la coberta forestal."/>
    <s v="Protection of forest cover."/>
    <n v="50000"/>
    <n v="10000"/>
    <n v="60000"/>
    <x v="4"/>
    <s v="Altres"/>
    <m/>
    <m/>
    <s v="PPI"/>
    <s v="Altres (Administració pública)"/>
    <s v="Protecció civili i emergències"/>
    <x v="2"/>
  </r>
  <r>
    <s v="Santa Maria d'Oló"/>
    <n v="11"/>
    <x v="0"/>
    <x v="0"/>
    <s v="Incorporar criteris de resistència i adaptabilitat en la selecció de mobiliari urbà"/>
    <s v="Include resistance and adaptability criteria in the selection of urban furniture"/>
    <s v="L'augment de temperatures que es preveuen amb el canvi climàtic farà necessari condicionar la tria de mobiliari urbà que estigui fabricat amb materials i colors que garanteixin evitar sobrescalfaments perillosos."/>
    <s v="Urbanisme"/>
    <n v="2019"/>
    <n v="2020"/>
    <s v="No iniciada"/>
    <m/>
    <m/>
    <m/>
    <s v="Calor extrema"/>
    <s v="Efectes en infraestructures"/>
    <m/>
    <m/>
    <m/>
    <m/>
    <m/>
    <m/>
    <m/>
    <n v="0"/>
    <x v="3"/>
    <m/>
    <m/>
    <m/>
    <m/>
    <s v="Ajuntament (directa)"/>
    <s v="Planificació urbanística"/>
    <x v="2"/>
  </r>
  <r>
    <s v="Santa Maria d'Oló"/>
    <n v="12"/>
    <x v="3"/>
    <x v="3"/>
    <s v="Seguiment forestal davant del risc de plagues"/>
    <s v="Forestry monitoring against the risk of pests"/>
    <s v="L'augment de plagues que afectin els boscos és un risc que augmentarà com a resultat de l'afebliment a que sovint es veuran sotmesos per situacions perllongades d'estrès hídric. Tot i que la titularitat dels boscos és privada, els seus beneficis ecosistèmics són per a gaudi de tothom. Es proposa dissenyar, consensuar i cofinançar, campanyes de seguiment periòdic de malures i d'espècies exòtiques invasores que puguin afectar-los,"/>
    <s v="Medi ambient"/>
    <n v="2019"/>
    <n v="2022"/>
    <s v="No iniciada"/>
    <m/>
    <s v="X"/>
    <s v="Ajuntament, propietaris forestals, ADF"/>
    <s v="Incendis forestals"/>
    <s v="Vulnerabilitat de les espècies forestals a malalties i plagues"/>
    <s v="Pèrdua atractiu turístic "/>
    <s v="Augment de desertització o aridesa"/>
    <m/>
    <s v="Protecció de la coberta forestal."/>
    <s v="Protection of forest cover."/>
    <n v="15000"/>
    <n v="15000"/>
    <n v="60000"/>
    <x v="3"/>
    <m/>
    <m/>
    <m/>
    <m/>
    <s v="Altres (sector privat o varis)"/>
    <s v="Medi ambient i biodiversitat"/>
    <x v="2"/>
  </r>
  <r>
    <s v="Santa Maria d'Oló"/>
    <n v="13"/>
    <x v="0"/>
    <x v="1"/>
    <s v="Senyalització d'espais de risc ambiental"/>
    <s v="Signposting of areas with environmental risk"/>
    <s v="Els diferents riscos ambientals que es vegin agudizats pel canvi climàtic caldrà identificar-los i senyalitzar-los en els indrets on incideixin (espais inundables, zones inflamables, talussos erosionables...). La retolació associarà el risc amb el canvi climàtic am una voluntat de sensibilització ambiental de la població."/>
    <s v="Medi ambient"/>
    <n v="2019"/>
    <n v="2020"/>
    <s v="No iniciada"/>
    <m/>
    <m/>
    <m/>
    <s v="Incendis forestals"/>
    <s v="Major risc d'incendi"/>
    <m/>
    <m/>
    <m/>
    <m/>
    <m/>
    <n v="5000"/>
    <m/>
    <n v="5000"/>
    <x v="3"/>
    <m/>
    <m/>
    <m/>
    <m/>
    <s v="Ajuntament (directa)"/>
    <s v="Protecció civili i emergències"/>
    <x v="2"/>
  </r>
  <r>
    <s v="Sobremunt"/>
    <n v="1"/>
    <x v="0"/>
    <x v="5"/>
    <s v="Aplicar les recomanacions de millora de la xarxa d'aigua potable, segons l' &quot;Informe sobre el seguiment de d'estanqueïtat de la xarxa de distribució d'aigua al nucli urbà i disseminats per a l'ajuntament de Sobremunt&quot;."/>
    <s v="Implement the recommendations to improve the drinking water network"/>
    <m/>
    <s v="Alcalde"/>
    <n v="2017"/>
    <n v="2030"/>
    <s v="En curs"/>
    <m/>
    <s v="X"/>
    <s v="Consell Comarcal d'Osona i Agència Catalana de l'Aigua"/>
    <s v="Sequeres"/>
    <s v="Augment de les sequeres (durada, freqüència i intensitat)"/>
    <m/>
    <m/>
    <m/>
    <s v="Reducció de les pèrdues del sistema d'abastament d'aigües potables."/>
    <m/>
    <n v="2000"/>
    <m/>
    <n v="2000"/>
    <x v="0"/>
    <s v="Aigua"/>
    <m/>
    <m/>
    <s v="Informe de d'estanqueïtat de la xarxa de distribució d'aigua "/>
    <s v="Ajuntament (directa)"/>
    <s v="Aigua"/>
    <x v="0"/>
  </r>
  <r>
    <s v="Sobremunt"/>
    <n v="2"/>
    <x v="0"/>
    <x v="5"/>
    <s v="Millores bàsiques en la xarxa d'aigües "/>
    <s v="Improvements in basic water network"/>
    <m/>
    <s v="Alcalde"/>
    <n v="2018"/>
    <n v="2020"/>
    <s v="No iniciada"/>
    <m/>
    <m/>
    <m/>
    <s v="Sequeres"/>
    <s v="Augment de les sequeres (durada, freqüència i intensitat)"/>
    <m/>
    <m/>
    <m/>
    <m/>
    <m/>
    <n v="24700"/>
    <m/>
    <n v="24700"/>
    <x v="2"/>
    <s v="Aigua"/>
    <m/>
    <m/>
    <m/>
    <s v="Ajuntament (directa)"/>
    <s v="Aigua"/>
    <x v="0"/>
  </r>
  <r>
    <s v="Sobremunt"/>
    <n v="3"/>
    <x v="0"/>
    <x v="5"/>
    <s v="Instal·lar una vàlvula o comporta en la xarxa d'aigua potable la xarxa dels Arços (en baixa) per reduir les pèrdues de distribució."/>
    <s v="Install a gate valve or the drinking water network to reduce distribution losses."/>
    <m/>
    <s v="Alcalde"/>
    <n v="2017"/>
    <n v="2018"/>
    <s v="No iniciada"/>
    <m/>
    <m/>
    <m/>
    <s v="Sequeres"/>
    <s v="Augment de les sequeres (durada, freqüència i intensitat)"/>
    <m/>
    <m/>
    <m/>
    <m/>
    <m/>
    <n v="1500"/>
    <m/>
    <n v="1500"/>
    <x v="0"/>
    <s v="Aigua"/>
    <m/>
    <m/>
    <m/>
    <s v="Ajuntament (directa)"/>
    <s v="Aigua"/>
    <x v="0"/>
  </r>
  <r>
    <s v="Sobremunt"/>
    <n v="4"/>
    <x v="0"/>
    <x v="5"/>
    <s v="Recuperar l'antic pou per integrar-lo a la xarxa o per altres usos (hidrant incendis?)"/>
    <s v="Recovering an old water well and integrate it into the network"/>
    <m/>
    <s v="Alcalde"/>
    <n v="2019"/>
    <n v="2030"/>
    <s v="No iniciada"/>
    <m/>
    <m/>
    <m/>
    <s v="Sequeres"/>
    <s v="Augment de les sequeres (durada, freqüència i intensitat)"/>
    <m/>
    <m/>
    <m/>
    <m/>
    <m/>
    <n v="15000"/>
    <m/>
    <n v="15000"/>
    <x v="0"/>
    <s v="Aigua"/>
    <m/>
    <m/>
    <m/>
    <s v="Ajuntament (directa)"/>
    <s v="Aigua"/>
    <x v="0"/>
  </r>
  <r>
    <s v="Sobremunt"/>
    <n v="5"/>
    <x v="1"/>
    <x v="5"/>
    <s v="Recuperar l'embassament per aigua potable i/o bassa d'incendis"/>
    <s v="Retrieve the existing water reservoir"/>
    <m/>
    <s v="Alcalde"/>
    <n v="2019"/>
    <n v="2030"/>
    <s v="No iniciada"/>
    <m/>
    <s v="X"/>
    <s v="Consell Comarcal d'Osona i Agència Catalana de l'Aigua"/>
    <s v="Sequeres"/>
    <s v="Augment de les sequeres (durada, freqüència i intensitat)"/>
    <m/>
    <m/>
    <s v="Millora de la xarxa comarcal d'aigües potables."/>
    <s v="Augmentar l'autosuficiència de la xarxa d'abastament d'aigües (municipal i supramunicipal)."/>
    <m/>
    <n v="43250"/>
    <m/>
    <n v="43250"/>
    <x v="2"/>
    <s v="Aigua"/>
    <m/>
    <m/>
    <m/>
    <s v="Ajuntament (indirecte)"/>
    <s v="Aigua"/>
    <x v="0"/>
  </r>
  <r>
    <s v="Sobremunt"/>
    <n v="6"/>
    <x v="0"/>
    <x v="5"/>
    <s v="Actualització del Pla Director d'abastament del municipi de Sobremunt."/>
    <s v="Updating the Master Plan of the municipality supply"/>
    <m/>
    <s v="Alcalde"/>
    <n v="2017"/>
    <n v="2030"/>
    <s v="No iniciada"/>
    <m/>
    <s v="X"/>
    <s v="Diputació de Barcelona"/>
    <s v="Sequeres"/>
    <s v="Augment de les sequeres (durada, freqüència i intensitat)"/>
    <m/>
    <m/>
    <m/>
    <s v="Augmentar l'autosuficiència de la xarxa d'abastament d'aigües (municipal i supramunicipal)."/>
    <m/>
    <n v="202369"/>
    <m/>
    <n v="202369"/>
    <x v="1"/>
    <s v="Aigua"/>
    <m/>
    <m/>
    <s v="Pla Director d'abastament del municipi de Sobremunt."/>
    <s v="Ajuntament (directa)"/>
    <s v="Aigua"/>
    <x v="0"/>
  </r>
  <r>
    <s v="Sobremunt"/>
    <n v="7"/>
    <x v="1"/>
    <x v="2"/>
    <s v="Vetllar perquè els agricultors utilitzin espècies resistents a la sequera."/>
    <s v="Ensure that agriculturos using drought-resistant species."/>
    <m/>
    <s v="Alcalde / Consorci del Lluçanès"/>
    <n v="2017"/>
    <n v="2030"/>
    <s v="No iniciada"/>
    <m/>
    <m/>
    <m/>
    <s v="Sequeres"/>
    <s v="Augment de les sequeres (durada, freqüència i intensitat)"/>
    <s v="Vulnerabilitat dels cultius a malalties i plagues"/>
    <m/>
    <m/>
    <m/>
    <m/>
    <m/>
    <n v="2000"/>
    <n v="26000"/>
    <x v="2"/>
    <s v="Altres"/>
    <m/>
    <m/>
    <m/>
    <s v="Ajuntament (indirecte)"/>
    <s v="Agricultura i sector forestal"/>
    <x v="0"/>
  </r>
  <r>
    <s v="Sobremunt"/>
    <n v="8"/>
    <x v="0"/>
    <x v="5"/>
    <s v="Manteniment de les fonts i punts d'aigua i de la seva qualitat d'aigua"/>
    <s v="Maintenance of water points and sources and quality of water"/>
    <m/>
    <s v="Alcalde"/>
    <n v="2017"/>
    <n v="2025"/>
    <s v="No iniciada"/>
    <m/>
    <m/>
    <m/>
    <s v="Sequeres"/>
    <s v="Augment de les sequeres (durada, freqüència i intensitat)"/>
    <m/>
    <m/>
    <m/>
    <m/>
    <m/>
    <n v="6050"/>
    <m/>
    <n v="6050"/>
    <x v="0"/>
    <s v="Aigua"/>
    <m/>
    <m/>
    <m/>
    <s v="Ajuntament (directa)"/>
    <s v="Aigua"/>
    <x v="0"/>
  </r>
  <r>
    <s v="Sobremunt"/>
    <n v="9"/>
    <x v="0"/>
    <x v="12"/>
    <s v="Modificar les instal·lacions per garantir l'abastament dels hidrants en cas d'incendi forestal"/>
    <s v="Modify the facilities to ensure the supply of fire hydrants in case of forest fire"/>
    <m/>
    <s v="Alcalde"/>
    <n v="2017"/>
    <n v="2020"/>
    <s v="No iniciada"/>
    <m/>
    <m/>
    <m/>
    <s v="Incendis forestals"/>
    <s v="Major risc d'incendi"/>
    <m/>
    <m/>
    <m/>
    <m/>
    <m/>
    <n v="6000"/>
    <m/>
    <n v="6000"/>
    <x v="0"/>
    <s v="Aigua"/>
    <m/>
    <m/>
    <s v="Pla Director d'abastament del municipi de Sobremunt."/>
    <s v="Ajuntament (directa)"/>
    <s v="Protecció civil i emergències"/>
    <x v="0"/>
  </r>
  <r>
    <s v="Sobremunt"/>
    <n v="10"/>
    <x v="0"/>
    <x v="12"/>
    <s v="Redactar el DUPROCIM (document únic de Protecció Civil Municipal)"/>
    <s v="Write the single document Municipal Civil Protection)"/>
    <m/>
    <s v="Alcalde"/>
    <n v="2017"/>
    <n v="2018"/>
    <s v="No iniciada"/>
    <m/>
    <s v="X"/>
    <s v="Consell Comarcal d'Osona "/>
    <s v="Incendis forestals"/>
    <s v="Major risc d'incendi"/>
    <m/>
    <m/>
    <m/>
    <s v="Tenir un pla d'emergències per incendis, no exisent actualment."/>
    <m/>
    <n v="3200"/>
    <m/>
    <n v="3200"/>
    <x v="0"/>
    <s v="Altres"/>
    <m/>
    <m/>
    <s v="DUPROCIM (document únic de Protecció Civil Municipal)"/>
    <s v="Ajuntament (directa)"/>
    <s v="Protecció civil i emergències"/>
    <x v="0"/>
  </r>
  <r>
    <s v="Sobremunt"/>
    <n v="11"/>
    <x v="0"/>
    <x v="6"/>
    <s v="Avaluar l'estat de les comunicacions i les tecnologies d'informació i comunicació (TIC's) del municipi"/>
    <s v="Assessing the state of communications and information and communication technologies (ICT) in the municipality"/>
    <m/>
    <s v="Alcalde"/>
    <n v="2018"/>
    <n v="2025"/>
    <s v="No iniciada"/>
    <m/>
    <m/>
    <m/>
    <s v="Calor extrema"/>
    <s v="Transversal (comunicació i informació general o de fenòmens meteorològics)"/>
    <s v="Augment de la mortalitat/morbilitat associada a la calor"/>
    <m/>
    <m/>
    <m/>
    <m/>
    <n v="2000"/>
    <m/>
    <n v="2000"/>
    <x v="0"/>
    <m/>
    <m/>
    <m/>
    <m/>
    <s v="Ajuntament (directa)"/>
    <s v="Altres"/>
    <x v="0"/>
  </r>
  <r>
    <s v="Sobremunt"/>
    <n v="12"/>
    <x v="1"/>
    <x v="2"/>
    <s v="Impulsar Instruments d'Ordenació Forestal (IOF ) i actuacions a les finques forestals (prioritat zones PEG's)"/>
    <s v="Promote instruments Forest (IOF) and actions on forest "/>
    <m/>
    <s v="Associació de Propietaris Forestals del Lluçanès"/>
    <n v="2018"/>
    <n v="2025"/>
    <s v="No iniciada"/>
    <m/>
    <m/>
    <m/>
    <s v="Incendis forestals"/>
    <s v="Major risc d'incendi"/>
    <m/>
    <m/>
    <m/>
    <m/>
    <m/>
    <n v="227875.12000000002"/>
    <m/>
    <n v="227875.12000000002"/>
    <x v="1"/>
    <s v="Medi natural"/>
    <m/>
    <m/>
    <s v="Identificació i caracterització dels Punts Estratègics de Gestió  (PEG’s) del Lluçanès."/>
    <s v="Ajuntament (indirecte)"/>
    <s v="Agricultura i sector forestal"/>
    <x v="0"/>
  </r>
  <r>
    <s v="Sobremunt"/>
    <n v="13"/>
    <x v="1"/>
    <x v="2"/>
    <s v="Recerca de finques per implantar actuacions de Custòdia del Territori "/>
    <s v="Research areas to implement actions Land Stewardship"/>
    <m/>
    <s v="Alcalde "/>
    <n v="2018"/>
    <n v="2030"/>
    <s v="En curs"/>
    <m/>
    <m/>
    <m/>
    <s v="Incendis forestals"/>
    <s v="Major risc d'incendi"/>
    <m/>
    <m/>
    <m/>
    <m/>
    <m/>
    <n v="5000"/>
    <m/>
    <n v="5000"/>
    <x v="0"/>
    <s v="Medi natural"/>
    <m/>
    <m/>
    <s v="Projecte Boscos de Pastura"/>
    <s v="Ajuntament (indirecte)"/>
    <s v="Agricultura i sector forestal"/>
    <x v="0"/>
  </r>
  <r>
    <s v="Sobremunt"/>
    <n v="14"/>
    <x v="1"/>
    <x v="2"/>
    <s v="Projecte de gestió ramadera integrada en la gestió forestal i en la prevenció d'incendis (&quot;Boscos de Pastura&quot;) "/>
    <s v="Project management of livestock integrated forest management and fire prevention"/>
    <m/>
    <s v="Consorci del Lluçanès i Associació de Propietaris Forestals del Lluçanès"/>
    <n v="2015"/>
    <n v="2030"/>
    <s v="En curs"/>
    <m/>
    <m/>
    <m/>
    <s v="Incendis forestals"/>
    <s v="Major risc d'incendi"/>
    <m/>
    <m/>
    <m/>
    <m/>
    <m/>
    <n v="0"/>
    <n v="83000"/>
    <n v="1245000"/>
    <x v="1"/>
    <m/>
    <m/>
    <m/>
    <m/>
    <s v="Ajuntament (indirecte)"/>
    <s v="Agricultura i sector forestal"/>
    <x v="0"/>
  </r>
  <r>
    <s v="Sobremunt"/>
    <n v="15"/>
    <x v="2"/>
    <x v="1"/>
    <s v="Millores de la xarxa de camins per a la prevenció d'incendis forestals: Programa quadriennal de manteniment i infrastructures i l’equipament (2016-2020) "/>
    <s v="Improvements in the road network for the prevention of forest fires"/>
    <m/>
    <s v="Diputació de Barcelona"/>
    <n v="2016"/>
    <n v="2020"/>
    <s v="En curs"/>
    <m/>
    <m/>
    <m/>
    <s v="Incendis forestals"/>
    <s v="Major risc d'incendi"/>
    <m/>
    <m/>
    <m/>
    <m/>
    <m/>
    <n v="47629.5"/>
    <m/>
    <n v="47629.5"/>
    <x v="2"/>
    <s v="Medi natural"/>
    <m/>
    <m/>
    <s v="Programa quadriennal de manteniment i infrastructures i l’equipament (2016-2020). Diputació de Barcelona"/>
    <s v="Altres (Administració pública)"/>
    <s v="Protecció civili i emergències"/>
    <x v="0"/>
  </r>
  <r>
    <s v="Sobremunt"/>
    <n v="16"/>
    <x v="2"/>
    <x v="1"/>
    <s v="Millores del Pla de Camins"/>
    <s v="Roads Improvement Plan"/>
    <m/>
    <s v="Consell Comarcal d'Osona"/>
    <n v="2014"/>
    <n v="2020"/>
    <s v="En curs"/>
    <m/>
    <m/>
    <m/>
    <s v="Incendis forestals"/>
    <s v="Major risc d'incendi"/>
    <m/>
    <m/>
    <m/>
    <m/>
    <m/>
    <n v="23504.400000000001"/>
    <m/>
    <n v="23504.400000000001"/>
    <x v="2"/>
    <s v="Medi natural"/>
    <m/>
    <m/>
    <s v="Pla de Camins del Consell Comarcal d'Osona"/>
    <s v="Altres (Administració pública)"/>
    <s v="Protecció civili i emergències"/>
    <x v="0"/>
  </r>
  <r>
    <s v="Vacarisses"/>
    <n v="1"/>
    <x v="0"/>
    <x v="5"/>
    <s v="Redacció d’un Pla Director d’Aigua Potable"/>
    <s v="Drinking water Director Plan + Digitalization System and water tightness Study"/>
    <m/>
    <s v="Departament de Medi Ambient"/>
    <n v="2018"/>
    <n v="2019"/>
    <s v="No iniciada"/>
    <m/>
    <s v="X"/>
    <s v="Diputació de Barcelona"/>
    <s v="Sequeres"/>
    <s v="Augment de les sequeres (durada, freqüència i intensitat)"/>
    <m/>
    <m/>
    <s v="Preservació aqüífers"/>
    <s v="Garantia subministrament"/>
    <s v="Warranty suppliers"/>
    <n v="28000"/>
    <m/>
    <n v="28000"/>
    <x v="2"/>
    <m/>
    <s v="Aigua"/>
    <m/>
    <m/>
    <s v="Ajuntament (directa)"/>
    <s v="Aigua"/>
    <x v="1"/>
  </r>
  <r>
    <s v="Vacarisses"/>
    <n v="2"/>
    <x v="0"/>
    <x v="5"/>
    <s v="Instal·lació de reductors de pressió en els punts més compromesos de la xarxa"/>
    <s v="Installation of pressure reductors in the water supply system"/>
    <m/>
    <s v="Departament de Medi Ambient"/>
    <n v="2018"/>
    <n v="2021"/>
    <s v="No iniciada"/>
    <s v="X"/>
    <m/>
    <s v="Ajuntament"/>
    <s v="Sequeres"/>
    <s v="Augment de les sequeres (durada, freqüència i intensitat)"/>
    <m/>
    <m/>
    <s v="Preservació aqüífers"/>
    <s v="Garantia subministrament"/>
    <s v="Warranty suppliers"/>
    <n v="110000"/>
    <m/>
    <n v="110000"/>
    <x v="1"/>
    <m/>
    <s v="Aigua"/>
    <m/>
    <m/>
    <s v="Ajuntament (directa)"/>
    <s v="Aigua"/>
    <x v="1"/>
  </r>
  <r>
    <s v="Vacarisses"/>
    <n v="3"/>
    <x v="0"/>
    <x v="5"/>
    <s v="Manteniment i reparació dels trams de la xarxa que es conegui presentin més problemes."/>
    <s v="Maintenance and repair of the water supply system  sections which are known to have more problems"/>
    <m/>
    <s v="Departament de Medi Ambient"/>
    <n v="2018"/>
    <n v="2025"/>
    <s v="No iniciada"/>
    <s v="X"/>
    <m/>
    <s v="Ajuntament"/>
    <s v="Sequeres"/>
    <s v="Augment de les sequeres (durada, freqüència i intensitat)"/>
    <m/>
    <m/>
    <s v="Preservació aqüífers"/>
    <s v="Garantia subministrament"/>
    <s v="Warranty suppliers"/>
    <n v="40000"/>
    <m/>
    <n v="40000"/>
    <x v="2"/>
    <m/>
    <s v="Aigua"/>
    <m/>
    <m/>
    <s v="Ajuntament (directa)"/>
    <s v="Aigua"/>
    <x v="1"/>
  </r>
  <r>
    <s v="Vacarisses"/>
    <n v="4"/>
    <x v="0"/>
    <x v="5"/>
    <s v="Instal·lació de cabalímetres en punts claus de la xarxa"/>
    <s v="Installation of flow meters at key points of the water supply system"/>
    <m/>
    <s v="Departament de Medi Ambient"/>
    <n v="2018"/>
    <n v="2020"/>
    <s v="No iniciada"/>
    <s v="X"/>
    <m/>
    <s v="Ajuntament"/>
    <s v="Sequeres"/>
    <s v="Augment de les sequeres (durada, freqüència i intensitat)"/>
    <m/>
    <m/>
    <s v="Preservació aqüífers"/>
    <s v="Garantia subministrament"/>
    <s v="Warranty suppliers"/>
    <m/>
    <m/>
    <n v="0"/>
    <x v="2"/>
    <m/>
    <s v="Aigua"/>
    <m/>
    <m/>
    <s v="Ajuntament (directa)"/>
    <s v="Aigua"/>
    <x v="1"/>
  </r>
  <r>
    <s v="Vacarisses"/>
    <n v="5"/>
    <x v="0"/>
    <x v="5"/>
    <s v="Campanya de Revisió/ substitució de comptadors d’aigua"/>
    <s v="Revision campaign and/or water meter substitution"/>
    <m/>
    <s v="Departament de Medi Ambient"/>
    <n v="2018"/>
    <n v="2023"/>
    <s v="No iniciada"/>
    <s v="X"/>
    <m/>
    <s v="Ajuntament"/>
    <s v="Sequeres"/>
    <s v="Augment de les sequeres (durada, freqüència i intensitat)"/>
    <m/>
    <m/>
    <s v="Preservació aqüífers"/>
    <s v="Garantia subministrament"/>
    <s v="Warranty suppliers"/>
    <n v="150000"/>
    <m/>
    <n v="150000"/>
    <x v="1"/>
    <m/>
    <s v="Aigua"/>
    <m/>
    <m/>
    <s v="Ajuntament (directa)"/>
    <s v="Aigua"/>
    <x v="1"/>
  </r>
  <r>
    <s v="Vacarisses"/>
    <n v="6"/>
    <x v="0"/>
    <x v="5"/>
    <s v="Solucions alternatives que garanteixin a mig termini el subministrament d’aigua"/>
    <s v="Research of alternative solutions that ensure the water supply"/>
    <m/>
    <s v="Departament de Medi Ambient"/>
    <n v="2017"/>
    <n v="2018"/>
    <s v="No iniciada"/>
    <m/>
    <s v="X"/>
    <s v="Ajuntament/ACA/Aigües Ter-Llobregat"/>
    <s v="Sequeres"/>
    <s v="Augment de les sequeres (durada, freqüència i intensitat)"/>
    <m/>
    <m/>
    <s v="Preservació aqüífers"/>
    <s v="Garantia subministrament"/>
    <s v="Warranty suppliers"/>
    <n v="0"/>
    <m/>
    <n v="0"/>
    <x v="1"/>
    <m/>
    <s v="Aigua"/>
    <m/>
    <m/>
    <s v="Ajuntament (directa)"/>
    <s v="Aigua"/>
    <x v="1"/>
  </r>
  <r>
    <s v="Vacarisses"/>
    <n v="7"/>
    <x v="0"/>
    <x v="2"/>
    <s v="Protocol de disseny d’àrees verdes o de descans"/>
    <s v="Design of green or resting areas protocol"/>
    <m/>
    <s v="Departament de Medi Ambient"/>
    <n v="2018"/>
    <n v="2030"/>
    <s v="No iniciada"/>
    <m/>
    <m/>
    <s v="Ajuntament"/>
    <s v="Calor extrema"/>
    <s v="Augment de la mortalitat/morbilitat associada a la calor"/>
    <m/>
    <m/>
    <m/>
    <s v="Parcs públics adaptats a les onades de calor"/>
    <s v="Public parks adapted to heat waves"/>
    <n v="0"/>
    <m/>
    <n v="0"/>
    <x v="0"/>
    <m/>
    <s v="Verd urbà"/>
    <m/>
    <m/>
    <s v="Ajuntament (directa)"/>
    <s v="Agricultura i sector forestal"/>
    <x v="1"/>
  </r>
  <r>
    <s v="Vacarisses"/>
    <n v="8"/>
    <x v="1"/>
    <x v="2"/>
    <s v="Gestió d’una bona estratègia del sector agrícola en relació als cultius."/>
    <s v="Management of a good strategy of the agricultural sector with regard to crops"/>
    <m/>
    <s v="Departament de Medi Ambient"/>
    <n v="2019"/>
    <n v="2030"/>
    <s v="No iniciada"/>
    <m/>
    <m/>
    <s v="Ajuntament"/>
    <s v="Sequeres"/>
    <s v="Augment de les sequeres (durada, freqüència i intensitat)"/>
    <m/>
    <m/>
    <m/>
    <s v="Manteniment collites"/>
    <s v="Maintenance crops"/>
    <n v="0"/>
    <m/>
    <n v="0"/>
    <x v="2"/>
    <m/>
    <s v="Altres"/>
    <m/>
    <m/>
    <s v="Ajuntament (indirecte)"/>
    <s v="Agricultura i sector forestal"/>
    <x v="1"/>
  </r>
  <r>
    <s v="Vacarisses"/>
    <n v="9"/>
    <x v="2"/>
    <x v="2"/>
    <s v="Realització del Projecte d’Infrastructures d’Extinció (PIE) del Perimetre de Protecció Prioritària PPP B2 Sant Llorenç de Munt-Cingles de Bertí"/>
    <s v="Development of an extinction infrastructures project for the main protection perimeter &quot;Sant Llorenç de Munt-Cingles de Bertí"/>
    <m/>
    <s v="Departament de Protecció Civil"/>
    <n v="2018"/>
    <n v="2020"/>
    <s v="No iniciada"/>
    <m/>
    <m/>
    <s v="Diputació de Barcelona/Generalitat de Catalunya"/>
    <s v="Incendis forestals"/>
    <s v="Major risc d'incendi"/>
    <m/>
    <m/>
    <m/>
    <s v="Previsió necessitats per manteniment de zona forestal Parc -"/>
    <s v="Needs for maintenance of forest area Park -"/>
    <n v="20000"/>
    <m/>
    <n v="20000"/>
    <x v="0"/>
    <m/>
    <s v="Medi natural"/>
    <m/>
    <m/>
    <s v="Altres (Administració pública)"/>
    <s v="Agricultura i sector forestal"/>
    <x v="1"/>
  </r>
  <r>
    <s v="Vacarisses"/>
    <n v="10"/>
    <x v="2"/>
    <x v="2"/>
    <s v="Recuperació d’espais oberts per l’agricultura o pastoreig a la zona de la Serra de Portadora Ventaiol i el Mimò-Puigventos"/>
    <s v="Recovery of open spaces for agriculture or grazin gatthe area of &quot;la Serra de Portadora-Ventaiol&quot; and &quot;el Mimó-Puigventòs&quot;"/>
    <m/>
    <s v="Departament de Medi Ambient"/>
    <n v="2018"/>
    <n v="2025"/>
    <s v="No iniciada"/>
    <m/>
    <m/>
    <s v="Diputació de Barcelona /Ajuntament"/>
    <s v="Incendis forestals"/>
    <s v="Major risc d'incendi"/>
    <m/>
    <m/>
    <s v="Resiliència del forest"/>
    <s v="Recuperació de zones de pastura i/o agricultura"/>
    <s v="Recovery of grassland and / or agriculture areas"/>
    <n v="72000"/>
    <m/>
    <n v="72000"/>
    <x v="1"/>
    <m/>
    <s v="Medi natural"/>
    <m/>
    <m/>
    <s v="Altres (Administració pública)"/>
    <s v="Agricultura i sector forestal"/>
    <x v="1"/>
  </r>
  <r>
    <s v="Vacarisses"/>
    <n v="11"/>
    <x v="2"/>
    <x v="2"/>
    <s v="Creació de dues unitats de pastura a les zones forestals de la Serra dePortadora-  Ventaiol i el elMimò-Puigventos"/>
    <s v="Creation of two pasture units at the forest areas of &quot;la Serra Portadora-Ventaiol&quot; and &quot;el Mimó-Puigventòs&quot;"/>
    <m/>
    <s v="Departament de Medi Ambient"/>
    <n v="2018"/>
    <n v="2025"/>
    <s v="No iniciada"/>
    <m/>
    <m/>
    <s v="Diputació de Barcelona /Ajuntament"/>
    <s v="Incendis forestals"/>
    <s v="Major risc d'incendi"/>
    <m/>
    <m/>
    <s v="Resiliència del forest"/>
    <s v="Recuperació de dues 'arees de pastura lligades al bosc-"/>
    <s v="Recovery of two 'pasture areas tied to the forest-"/>
    <n v="480606"/>
    <m/>
    <n v="480606"/>
    <x v="1"/>
    <m/>
    <s v="Medi natural"/>
    <m/>
    <m/>
    <s v="Altres (Administració pública)"/>
    <s v="Agricultura i sector forestal"/>
    <x v="1"/>
  </r>
  <r>
    <s v="Vacarisses"/>
    <n v="12"/>
    <x v="2"/>
    <x v="2"/>
    <s v="Creació d’espais de seguretat per a les persones (particularment bombers) al voltant de les basses i punts estratègics de gestió (PEGs)"/>
    <s v="Creation of safety spaces for people (especially fire fighters) around rafts and management strategic points"/>
    <m/>
    <s v="Departament de Medi Ambient"/>
    <n v="2018"/>
    <n v="2022"/>
    <s v="No iniciada"/>
    <m/>
    <m/>
    <s v="Diputació de Barcelona/ Ajuntament"/>
    <s v="Incendis forestals"/>
    <s v="Major risc d'incendi"/>
    <m/>
    <m/>
    <m/>
    <s v="Creació d'espais de seguretat pels bombers"/>
    <s v="Creation of security spaces for firefighters"/>
    <n v="3492"/>
    <m/>
    <n v="3492"/>
    <x v="0"/>
    <m/>
    <s v="Medi natural"/>
    <m/>
    <m/>
    <s v="Altres (Administració pública)"/>
    <s v="Agricultura i sector forestal"/>
    <x v="1"/>
  </r>
  <r>
    <s v="Vacarisses"/>
    <n v="13"/>
    <x v="2"/>
    <x v="2"/>
    <s v="Creació d’espais de seguretat per a les persones (Bombers) al voltant de les basses i punts estratègics de gestió (PEGs)"/>
    <s v="Creation of safety spaces for people (especially fire fighters) around rafts and management strategic points"/>
    <m/>
    <s v="Departament de Medi Ambient"/>
    <n v="2018"/>
    <n v="2022"/>
    <s v="No iniciada"/>
    <m/>
    <m/>
    <s v="Diputació de Barcelona/ Ajuntament"/>
    <s v="Incendis forestals"/>
    <s v="Major risc d'incendi"/>
    <m/>
    <m/>
    <m/>
    <s v="Creació d'espais de seguretat pels bombers"/>
    <s v="Creation of security spaces for firefighters"/>
    <n v="8844"/>
    <m/>
    <n v="8844"/>
    <x v="0"/>
    <m/>
    <s v="Medi natural"/>
    <m/>
    <m/>
    <s v="Altres (Administració pública)"/>
    <s v="Agricultura i sector forestal"/>
    <x v="1"/>
  </r>
  <r>
    <s v="Vacarisses"/>
    <n v="14"/>
    <x v="2"/>
    <x v="2"/>
    <s v="Arranjament de la xarxa viària  estratègica per incendis forestals"/>
    <s v="Arrangements of road network for forest fires"/>
    <m/>
    <s v="Departament de Medi Ambient"/>
    <n v="2018"/>
    <n v="2030"/>
    <s v="No iniciada"/>
    <m/>
    <m/>
    <s v="Diputació de Barcelona/ Ajuntament"/>
    <s v="Incendis forestals"/>
    <s v="Major risc d'incendi"/>
    <m/>
    <m/>
    <m/>
    <s v="Xarxa viària estratègica transitable"/>
    <s v="Viable strategic road network"/>
    <n v="17384"/>
    <m/>
    <n v="17384"/>
    <x v="0"/>
    <m/>
    <s v="Medi natural"/>
    <m/>
    <m/>
    <s v="Altres (Administració pública)"/>
    <s v="Agricultura i sector forestal"/>
    <x v="1"/>
  </r>
  <r>
    <s v="Vacarisses"/>
    <n v="15"/>
    <x v="2"/>
    <x v="2"/>
    <s v="Foment de la ramaderia"/>
    <s v="Livestock development"/>
    <m/>
    <s v="Departament de Medi Ambient"/>
    <n v="2018"/>
    <n v="2025"/>
    <s v="No iniciada"/>
    <m/>
    <m/>
    <s v="Diputació de Barcelona/ Ajuntament"/>
    <s v="Incendis forestals"/>
    <s v="Major risc d'incendi"/>
    <m/>
    <m/>
    <s v="Resiliència del forest"/>
    <s v="Noves explotacions ramaderes"/>
    <s v="New livestock farms"/>
    <n v="44000"/>
    <m/>
    <n v="44000"/>
    <x v="2"/>
    <m/>
    <s v="Medi natural"/>
    <m/>
    <m/>
    <s v="Altres (Administració pública)"/>
    <s v="Agricultura i sector forestal"/>
    <x v="1"/>
  </r>
  <r>
    <s v="Vacarisses"/>
    <n v="16"/>
    <x v="2"/>
    <x v="2"/>
    <s v="Creació o arranjament de punts d’aigua per a la seva utilització pels helicòpters d’extinció d’incendis"/>
    <s v="Creation and arrangements of waterpoints for their utilization by the fire-fighting helicopters"/>
    <m/>
    <s v="Departament de Medi Ambient"/>
    <n v="2018"/>
    <n v="2020"/>
    <s v="No iniciada"/>
    <m/>
    <m/>
    <s v="Diputació de Barcelona"/>
    <s v="Incendis forestals"/>
    <s v="Major risc d'incendi"/>
    <m/>
    <m/>
    <m/>
    <s v="2 Basses acondicionades per a incendis forestals"/>
    <s v="2 Rifles prepared for forest fires"/>
    <n v="3400"/>
    <m/>
    <n v="3400"/>
    <x v="0"/>
    <m/>
    <s v="Medi natural"/>
    <m/>
    <m/>
    <s v="Altres (Administració pública)"/>
    <s v="Agricultura i sector forestal"/>
    <x v="1"/>
  </r>
  <r>
    <s v="Vacarisses"/>
    <n v="17"/>
    <x v="2"/>
    <x v="2"/>
    <s v="Senyalització pel tancament de camins en el cas d’alerta per incendis"/>
    <s v="Roadclosures in case of firewarnings"/>
    <m/>
    <s v="Departament de Medi Ambient"/>
    <n v="2018"/>
    <n v="2020"/>
    <s v="No iniciada"/>
    <m/>
    <m/>
    <s v="Diputació de Barcelona"/>
    <s v="Incendis forestals"/>
    <s v="Major risc d'incendi"/>
    <m/>
    <m/>
    <m/>
    <s v="5 tanques acondicionades per a limitar l'accés a camins forestals"/>
    <s v="5 fences conditioned to limit access to forest paths"/>
    <n v="5000"/>
    <m/>
    <n v="5000"/>
    <x v="0"/>
    <m/>
    <s v="Medi natural"/>
    <m/>
    <m/>
    <s v="Altres (Administració pública)"/>
    <s v="Agricultura i sector forestal"/>
    <x v="1"/>
  </r>
  <r>
    <s v="Vacarisses"/>
    <n v="18"/>
    <x v="2"/>
    <x v="2"/>
    <s v="Reglament del Servei de Subministrament d’Aigua Potable"/>
    <s v="Regulation of theservice of supply of drinkingwater"/>
    <m/>
    <s v="Departament de Medi Ambient"/>
    <n v="2017"/>
    <n v="2018"/>
    <s v="No iniciada"/>
    <m/>
    <m/>
    <s v="Diputació de Barcelona"/>
    <s v="Sequeres"/>
    <s v="Augment de les sequeres (durada, freqüència i intensitat)"/>
    <m/>
    <m/>
    <s v="Preservació aqüífers"/>
    <s v="Garantia subministrament"/>
    <s v="Warranty suppliers"/>
    <n v="1000"/>
    <m/>
    <n v="1000"/>
    <x v="0"/>
    <m/>
    <s v="Medi natural"/>
    <m/>
    <m/>
    <s v="Altres (Administració pública)"/>
    <s v="Agricultura i sector forestal"/>
    <x v="1"/>
  </r>
  <r>
    <s v="Viladecans"/>
    <n v="1"/>
    <x v="0"/>
    <x v="1"/>
    <s v="Inventariar les zones sensibles als riscos naturals i prioritzar accions de millora"/>
    <s v="Inventory areas sensitive to natural hazards and prioritize improvement actions"/>
    <s v="A partir de la informació disponible, tant de modelitzacions o anàlisis de risc com de l’experiència acumulada de fenòmens succeïts fins avui, és necessari disposar d’un inventari cartogràfic que permeti identificar les àrees més sensibles als diferents riscos naturals que es poden veure potenciats a partir de l’evolució prevista del canvi climàtic. Així, per tal de desenvolupar aquesta acció, es proposen les següents actuacions:_x000a_• Establir un Conveni de treball conjunt amb el Parc Agrari del Baix Llobregat i amb el Consorci per a la Protecció i Gestió dels Espais Naturals del Delta de Llobregat per a la delimitació d’aquestes àrees._x000a_• Diagnosi de les àrees sensibles a partir de la documentació existent, dels registres històrics, i de l’experiència dels tècnics municipals, per tal de poder identificar les àrees sensibles a:_x000a_o Risc d’inundació_x000a_o Risc d’incendi_x000a_o Risc de danys derivats de forts vents o tempestes. _x000a_• Delimitació cartogràfica d’aquestes àrees sensibles_x000a_• Jerarquització en funció dels danys potencials previsibles en cada zona sensible, prioritzant aquelles on siguin previsibles danys a les persones. _x000a_• Definir i calendaritzar accions de millora que minimitzin la vulnerabilitat d’aquestes zones sensibles. En aquest sentit, caldrà impulsar la realització d’actuacions ja previstes: _x000a_o Executar actuacions PPIF i actuacions plans ALFA  Redactar protocol ALFA_x000a_o Executar la millora de clavegueram_x000a_o Executar bases de laminació_x000a_o Millora de les infraestructures de desguàs de la plana deltaica"/>
    <s v="Servei de Planificació"/>
    <n v="2016"/>
    <n v="2017"/>
    <m/>
    <m/>
    <m/>
    <s v="Espai públic_x000a_Medi ambient_x000a_Protecció civil_x000a_Parc agrari del Baix Llobregat_x000a_Consorci per a la Protecció i Gestió dels Espais Naturals del Delta de Llobregat_x000a_Associació defensa forestal_x000a_ACA_x000a_AMB_x000a_"/>
    <s v="Altres (especificar)"/>
    <s v="Augment del risc d'inundacions"/>
    <s v="Major intensitat de les tempestes"/>
    <s v="Major risc d'incendi"/>
    <m/>
    <m/>
    <m/>
    <n v="6000"/>
    <m/>
    <n v="6000"/>
    <x v="0"/>
    <s v="Medi natural"/>
    <s v="Altres"/>
    <m/>
    <s v="Pla bàsic d’emergència _x000a_Pla d’actuació municipal per incendis forestals_x000a_Pla de gestió forestal_x000a_"/>
    <s v="Ajuntament (directa)"/>
    <s v="Protecció civili i emergències"/>
    <x v="3"/>
  </r>
  <r>
    <s v="Viladecans"/>
    <n v="2"/>
    <x v="0"/>
    <x v="1"/>
    <s v="Homologar tots els plans d'actuació municipals i integrar-los en el Document Únic de Protecció Civil Municipal (DUPROCIM)"/>
    <s v="Approve all the municipal action plans and integrate them into the Unique Document of Municipal Civil Protection (DUPROCIM)"/>
    <s v="Disposar de plans d’actuació municipals aprovats, homologats i actualitzats esdevé un element clau per tal de poder fer front als riscos naturals i tecnològics previsibles al municipi. En aquest sentit, es considera clau realitzar un procés d’aprovació i homologació dels Plans d’Actuació municipal de Viladecans. Aquests plans, un cop aprovats i homologats, podran refondre’s en el Document Únic de Protecció Civil Municipal (DUPROCIM) previst al Decret 155/2014, de 25 de novembre, pel qual s'aprova el contingut mínim per a l'elaboració i l'homologació dels plans de protecció civil municipals i s'estableix el procediment per a la seva tramitació conjunta. A més, ha d’estar en línia amb el Decret 30/2015, de 3 de març, pel qual s'aprova el catàleg d'activitats i centres obligats a adoptar mesures d'autoprotecció i es fixa el contingut d'aquestes mesures._x000a_Caldrà, per tant:           _x000a_• Comprovar si es disposa dels següents Plans d’Actuació Municipal aprovats, homologats i suficientment actualitzats: _x000a_o Pla d'Actuació Municipal per a incendis forestals (INFOCAT)_x000a_o Pla d’actuació per inundacions (INUNCAT)_x000a_o Pla d’actuació municipal per nevades (NEUCAT)._x000a_o Pla d’actuació municipal per emergències sísmiques (SISMCAT - Recomanat)._x000a_o Pla d’actuació municipal per emergències del sector químic  (PLASEQCAT)_x000a_o Pla d’emergència ozó (aprovat)_x000a__x000a__x000a_• Redactar els plans municipals que es prevegin a partir de nous Plans de Protecció Civil que s’estan redactant a nivell autonòmic: _x000a_o Pla d’actuació municipal per a onades de calor i fred: pla que reguli els protocols d’actuació en episodis d’onades de calor i coordini les diferents àrees de l’Ajuntament relacionades. En aquest sentit, caldrà tenir en compte el protocol existent actualment al municipi en cas d’onada de calor i el CUEBS (Conveni amb la seguretat social per emergències socials) _x000a_Aquest Pla pot tenir en compte mecanismes de solidaritat entre la gent jove  i col•lectius de suport (metges, farmacèutics, comerciants...) i les persones més vulnerables, per tal de crear un teixit de suport per controlar els col•lectius més vulnerables. _x000a__x000a_o Pla d’actuació municipal per a episodis de ventades: Tenint en compte que és un element cada cop més present i causant de més danys, es considera necessari incloure aquest risc en els plans d’emergència municipals, per tal de coordinar els procediments d’actuació en cas d’avís d’episodis de forts vents, tenint en compte  la posterior recuperació d’aquestes zones._x000a_• Aprovar aquests plans al Ple Municipal i sotmetre’ls a la seva homologació per part de la Direcció General de Protecció Civil. _x000a_• Un cop es disposi de tots aquests plans aprovats i homologats, serà possible integrar-los en el Document Únic de Protecció Civil Municipal (DUPROCIM) previst al Decret 155/2014, de 25 de novembre, pel qual s'aprova el contingut mínim per a l'elaboració i l'homologació dels plans de protecció civil municipals i s'estableix el procediment per a la seva tramitació conjunta _x000a__x000a_"/>
    <s v="Protecció Civil "/>
    <n v="2016"/>
    <n v="2017"/>
    <m/>
    <m/>
    <m/>
    <s v="Parc agrari del Baix Llobregat_x000a_Consorci per a la Protecció i Gestió dels Espais Naturals del Delta de Llobregat_x000a_Associació defensa forestal_x000a_Direcció General de Protecció Civil_x000a_"/>
    <s v="Altres (especificar)"/>
    <s v="Augment del risc d'inundacions"/>
    <s v="Major intensitat de les tempestes"/>
    <s v="Major risc d'incendi"/>
    <m/>
    <m/>
    <m/>
    <n v="15000"/>
    <m/>
    <n v="15000"/>
    <x v="0"/>
    <s v="Medi natural"/>
    <s v="Altres"/>
    <m/>
    <s v="Pla bàsic d’emergència _x000a_Pla d’actuació municipal per incendis forestals_x000a_Pla de gestió forestal_x000a_"/>
    <s v="Ajuntament (directa)"/>
    <s v="Protecció civili i emergències"/>
    <x v="3"/>
  </r>
  <r>
    <s v="Viladecans"/>
    <n v="3"/>
    <x v="0"/>
    <x v="3"/>
    <s v="Definir un catàleg de selecció d'espècies vegetals que tingui en compte aquelles amb més capacitat d'adaptació"/>
    <s v="Define a catalog of plant species selection that takes into account those with the most adaptive capacity"/>
    <s v="Aquesta acció haurà d’anar coordinada amb les accions D.1.4 “Continuar amb l’adaptació progressiva de la vegetació dels parcs i zones naturals de l’AMB a espècies amb un baix consum d’aigua i adaptades a les condicions climàtiques” i D.4.1. “Potenciar les espècies més resistents al foc i millor adaptades a les condicions climàtiques” del Pla d’Adaptació al Canvi Climàtic de l’Àrea Metropolitana de Barcelona._x000a__x000a_A partir d’aquí, es podrà concretar en d’un catàleg d’espècies vegetals que tingui en compte diversos elements identificats com a riscos en el Pla d’Adaptació, i que tingui en compte les àrees de localització d’aquestes espècies. Per tant, es proposen les següents actuacions: _x000a_• Identificar, en coordinació amb les mesures del Pla de l’AMB aquelles espècies amb un millor comportament en relació a l’adaptació al canvi climàtic _x000a__x000a_• Diferenciar les àrees d’implantació d’aquestes espècies. _x000a_o Especialment en zones en contacte amb masses forestals, espècies amb poca vulnerabilitat als incendis forestals. _x000a_o  En general es recomana incloure espècies amb menor necessitat hídrica.,_x000a_o Tenir en compte el paràmetre d’espècies al•lergògenes  o amb menys incidència en les al•lèrgies_x000a_• Integrar aquesta informació en el Pla de Biodiversitat Urbana que s’està redactant. _x000a_"/>
    <s v="Espai públic"/>
    <n v="2017"/>
    <n v="2018"/>
    <m/>
    <m/>
    <m/>
    <s v="Medi Ambient i Sostenibilitat_x000a_Planificació_x000a_Consorci per a la Protecció i Gestió dels Espais Naturals del Delta de Llobregat_x000a_"/>
    <s v="Calor extrema"/>
    <s v="Vulnerabilitat de les espècies forestals a malalties i plagues"/>
    <s v="Canvis en les espècies urbanes (p. Ex. Adaptació de les cotorres)"/>
    <m/>
    <m/>
    <m/>
    <m/>
    <n v="7500"/>
    <m/>
    <n v="7500"/>
    <x v="0"/>
    <s v="Verd urbà"/>
    <m/>
    <m/>
    <s v="Pla de Biodiversitat Urbana"/>
    <s v="Ajuntament (directa)"/>
    <s v="Medi ambient i biodiversitat"/>
    <x v="3"/>
  </r>
  <r>
    <s v="Viladecans"/>
    <n v="4"/>
    <x v="0"/>
    <x v="3"/>
    <s v=" Realitzar un inventari del verd urbà i preveure una introducció progressiva d'espècies amb major capacitat d'adaptació"/>
    <s v="Make an inventory of urban green and foresee a progressive introduction of species with greater capacity for adaptation"/>
    <s v="Aquesta acció haurà d’anar coordinada amb les accions D.1.3. “Elaborar una estratègia metropolitana dels espais verds i la biodiversitat urbana” I  D.1.4 “Continuar amb l’adaptació progressiva de la vegetació dels parcs i zones naturals de l’AMB a espècies amb un baix consum d’aigua i adaptades a les condicions climàtiques”  del Pla d’Adaptació al Canvi Climàtic de l’Àrea Metropolitana de Barcelona. _x000a__x000a_En continuació amb l’acció anterior es proposa realitzar un inventari de les zones actuals (realitzada en el Pla de Biodiversitat Urbana) i identificar aquelles àrees en què es considera prioritari preveure un procés de substitució i/o introducció d’espècies amb una major capacitat d’adaptació. _x000a__x000a_Així, a partir del catàleg definit en l’acció anterior i de la delimitació de zones potencials, es realitzarà una anàlisi d’aquells espais urbans en què seria necessari potenciar accions de substitució d’espècies atenent a criteris d’adaptació que poden ser: _x000a__x000a_• Referents al consum d’aigua de reg i amb baix estrès tèrmic. _x000a_• Paper com a reguladors tèrmics (ombra a l’estiu i deixar passar el sol a l’hivern). _x000a_• Espècies amb baix comportament al•lergogen. _x000a_• En zones en contacte amb zones forestals, especies amb baixa capacitat de combustió. "/>
    <s v="Espai públic"/>
    <n v="2016"/>
    <n v="2016"/>
    <m/>
    <m/>
    <m/>
    <s v="Medi Ambient i Sostenibilitat_x000a_AMB (gestió de parcs)_x000a_"/>
    <s v="Calor extrema"/>
    <s v="Vulnerabilitat de les espècies forestals a malalties i plagues"/>
    <s v="Canvis en les espècies urbanes (p. Ex. Adaptació de les cotorres)"/>
    <m/>
    <m/>
    <m/>
    <m/>
    <n v="3750"/>
    <m/>
    <n v="3750"/>
    <x v="0"/>
    <s v="Verd urbà"/>
    <m/>
    <m/>
    <s v="Pla de Biodiversitat Urbana"/>
    <s v="Ajuntament (directa)"/>
    <s v="Medi ambient i biodiversitat"/>
    <x v="3"/>
  </r>
  <r>
    <s v="Viladecans"/>
    <n v="5"/>
    <x v="0"/>
    <x v="2"/>
    <s v=" Establir un conveni específic per analitzar l'impacte sobre el CC sobre l'activitat agrícola en col·laboració amb el Parc Agrari i Agròpolis"/>
    <s v="Establish a specific agreement to analyze the impact on the CC on agricultural activity in collaboration with the Agricultural and Agropolis Park"/>
    <s v="Aquesta acció haurà d’anar coordinada amb les accions D.5.2 “Assessorament als agricultors de l’AMB per adaptar la producció a les condicions climàtiques” i  relacionar amb la J.1.10. “Beques universitàries relacionades amb el canvi climàtic” del Pla d’Adaptació al Canvi Climàtic de l’Àrea Metropolitana de Barcelona._x000a__x000a_Així mateix, caldrà coordinar-la amb les següents mesures previstes a l’ESCACC: _x000a_• Elaborar un mapa de vulnerabilitats de cultius i espècies animals d'interès productiu a Catalunya més susceptibles de patir els impactes climàtics previstos._x000a_• Fomentar les investigacions de l’IRTA i d’altres centres de recerca i departaments universitaris a l'entorn de l’impacte de l’eficiència en l’ús de l’aigua sobre la productivitat dels cultius, siguin de reg o de secà_x000a_• Estudiar i posar en valor agronòmic espècies i/o varietats pròpies o forànies adaptades a les noves condicions ambientals d'acord amb treballs genètics i ecofisiològics_x000a_• Establiment d’un programa de treball amb el sector agrícola per tal de debatre'n la implantació i recomanacions sobre possibles mesures i propostes d’adaptació_x000a_Afavoriment de la implantació de l’agricultura de proximitat a través d’incentius fiscals per tal d’aconseguir una agricultura sostenible_x000a__x000a_El canvi climàtic implica unes afectacions directes sobre l’activitat agrícola derivada dels canvis en els règims de precipitació i temperatura, els quals deriven, a més, en un canvi en el cicle de les estacions que pot tenir incidència en el règim de cultius. Tenint en compte que al municipi de Viladecans es localitza una part del Parc Agrari del Baix Llobregat, es proposa la potenciació d’un conveni que tingui per objecte analitzar de forma directe l’impacte del canvi climàtic i permetre la implantació d’accions i experiències per a fer-hi front. Es proposen, per tant, les següents actuacions: _x000a_•  Signatura d’un conveni entre l’Ajuntament de Viladecans (ampliable als altres municipis integrats al Parc Agrari, el Parc Agrari del Baix Llobregat, l’Àrea Metropolitana de Barcelona, els agricultors i la UPC (Agropolis) per tal de potenciar investigacions relacionades amb l’impacte del canvi climàtic sobre l’activitat agrícola (salinització de l’aqüífer, pèrdua de sòls, cicle de l’aigua, hotels d’insectes...)_x000a_• Generar taules de treball i obrir línies d’investigació en aquest camp_x000a_• Possibilitat de realitzar proves pilot en els terrenys del Parc Agrari. _x000a_• Donar difusió del coneixement generat_x000a_"/>
    <s v="Empreses i innovació "/>
    <n v="2016"/>
    <n v="2030"/>
    <m/>
    <m/>
    <m/>
    <s v="Espai públic_x000a_UPC_x000a_AMB_x000a_Parc Agrari del Baix Llobregat (DIBA)_x000a_"/>
    <s v="Calor extrema"/>
    <s v="Augment de les sequeres (durada, freqüència i intensitat)"/>
    <s v="Canvis en les zones cultivables"/>
    <s v="Vulnerabilitat dels cultius a malalties i plagues"/>
    <m/>
    <m/>
    <m/>
    <m/>
    <m/>
    <m/>
    <x v="0"/>
    <s v="Verd urbà"/>
    <m/>
    <m/>
    <s v="Pla de Biodiversitat Urbana"/>
    <s v="Ajuntament (directa)"/>
    <s v="Agricultura i sector forestal"/>
    <x v="3"/>
  </r>
  <r>
    <s v="Viladecans"/>
    <n v="6"/>
    <x v="0"/>
    <x v="3"/>
    <s v=" Establir un conveni pel seguiment continu i integral de les zones humides existents al municipi"/>
    <s v="Establish an agreement for continuous and comprehensive monitoring of the existing wetlands in the municipality"/>
    <s v="Aquesta acció haurà d’anar coordinada amb les accions A.4.1. “Realitzar estudis específics i periòdics de l’afectació del canvi climàtic als trams metropolitans del rius Llobregat i Besòs i a l’EIN del Delta del Llobregat i adoptar les mesures necessàries per a afavorir la flora i la fauna més amenaçada” del Pla d’Adaptació al Canvi Climàtic de l’Àrea Metropolitana de Barcelona._x000a__x000a_Així mateix, caldrà coordinar-la amb les següents mesures previstes a l’ESCACC: _x000a_• Elaborar una llista d’espècies bioindicadores del canvi climàtic i establir programes de monitoratge per preveure accions d’adaptació al canvi climàtic_x000a_• Crear una xarxa d’observació dels efectes del canvi climàtic sobre la biodiversitat i el patrimoni natural, amb una especial atenció als espais naturals protegits_x000a_• Integrar els efectes del canvi climàtic en les mesures de planificació i de gestió dels espais naturals de Catalunya per garantir-hi la conservació de la biodiversitat_x000a_• Avaluar la vulnerabilitat en les diverses masses d’aigua continentals i costaneres a partir de la diagnosi del document d’impactes i pressions del pròxim Pla de gestió_x000a_• Elaborar un pla de seguiment a través d’una xarxa d’observatoris d’indicadors climàtics marins a tot el litoral català per conèixer les variables físiques, químiques i biològiques i la seva evolució._x000a__x000a_Per tant, caldrà, en coordinació amb l’AMB i el Consorci del Delta del Llobregat establir els mecanismes per tal de fer un seguiment d’aquests espais amb l’objectiu de poder realitzar un monitoratge de la seva evolució i anticipar possibles accions a dur a terme. Seria necessari incloure actuacions encaminades a:_x000a_• Creació d’un cens (inventari d’espècies)_x000a_• Fer un mapa pel control i evolució de les zones humides_x000a_• Criteris de conservació dels ecosistemes característics d’aquest espai i de les seves fonts d’aportació d’aigua, per tal de garantir el manteniment de les seves fonts d’alimentació i la qualitat de les aigües. _x000a_• Establiments de potenciació del coneixement de la zona i activació del seu paper com a element d’educació ambiental. _x000a_"/>
    <s v="Medi Ambient i Sostenibilitat"/>
    <n v="2016"/>
    <n v="2030"/>
    <m/>
    <m/>
    <m/>
    <s v="AMB_x000a_Consorci del Delta del Llobregat_x000a_ACA_x000a_Generalitat de Catalunya_x000a_"/>
    <s v="Sequeres"/>
    <s v="Assecatge/transformació zones humides"/>
    <m/>
    <m/>
    <m/>
    <m/>
    <m/>
    <m/>
    <m/>
    <m/>
    <x v="0"/>
    <s v="Verd urbà"/>
    <m/>
    <m/>
    <s v="Pla de Biodiversitat Urbana"/>
    <s v="Ajuntament (directa)"/>
    <s v="Medi ambient i biodiversitat"/>
    <x v="3"/>
  </r>
  <r>
    <s v="Viladecans"/>
    <n v="7"/>
    <x v="0"/>
    <x v="3"/>
    <s v="Realitzar actuacions específiques d'erradicació d'espècies exòtiques en els punts més sensibles "/>
    <s v="Carry out specific actions to eradicate exotic species at the most sensitive points"/>
    <s v="Complementàriament a les accions de prevenció de proliferació d’espècies invasores que es portin a terme, caldrà realitzar un procés d’erradicació d’aquelles espècies  (vegetals i animals) ja identificades al municipi, en tant que esdevenen nínxols potencials per a la implantació i desenvolupament d’aquestes espècies. _x000a__x000a_Per tant, es proposa una actuació concreta que integri les següent actuacions: _x000a_• Realització d’un inventari complet de les zones on es localitzen espècies exòtiques de caràcter invasor. Es poden consultat diversos documents existents, com pot ser la Guia “Les espècies exòtiques de Catalunya” _x000a_• Realització d’un programa d’erradicació d’espècies que identifiqui les zones on actuar de forma prioritària tant en zona urbana com en zones naturals (sistema dunar, per exemple). _x000a_• Executar l’erradicació d’aquestes espècies a partir dels mecanismes i tècniques que garanteixin la seva total eliminació i evitin la seva reproducció futura. Substitució d’espècies arbustives i arbòries plantades per d’altres espècies amb menor afectació al•lèrgica. Implicació dels pagesos en aquest procés a partir d’incentius per a la col•laboració en les tasques d’erradicació. _x000a_• Realitzar un seguiment d’aquestes zones i de possibles noves àrees. _x000a_"/>
    <s v="Medi Ambient "/>
    <n v="2016"/>
    <n v="2030"/>
    <m/>
    <m/>
    <m/>
    <s v="Espai Públic_x000a_Consorci del Delta del Llobregat_x000a_Parc Agrari del Baix Llobregat_x000a_"/>
    <s v="Calor extrema"/>
    <s v="Canvis en les espècies urbanes (p. Ex. Adaptació de les cotorres)"/>
    <m/>
    <m/>
    <m/>
    <m/>
    <m/>
    <m/>
    <n v="10000"/>
    <n v="150000"/>
    <x v="1"/>
    <s v="Verd urbà"/>
    <s v="Medi natural"/>
    <m/>
    <s v="Pla de Biodiversitat Urbana_x000a_Pla de Gestió Forestal Sostenible_x000a_"/>
    <s v="Ajuntament (directa)"/>
    <s v="Medi ambient i biodiversitat"/>
    <x v="3"/>
  </r>
  <r>
    <s v="Viladecans"/>
    <n v="8"/>
    <x v="1"/>
    <x v="3"/>
    <s v="Oferir els serveis logístics de suport en coordinació amb les mesures previstes en relació a les alteracions de la biodiversitat marina (algues, blooms..)"/>
    <s v="Offer the logistic support services in coordination with the measures planned in relation to the alterations of marine biodiversity (algae, blooms ...)"/>
    <s v="Aquesta acció haurà d’anar coordinada amb les accions C.3.1. “Augment de la dotació per a retirada de meduses de les platges.” del Pla d’Adaptació al Canvi Climàtic de l’Àrea Metropolitana de Barcelona. En aquest sentit, tenint en compte que la gestió de les platges entra dins del marc competencial de l’Àrea Metropolitana de Barcelona de forma conjunta amb l’Ajuntament, serà necessari que des de l’Ajuntament es posin al servei els mecanismes necessaris per tal de col•laborar en casos en que es produeixin alteracions rellevants en la biodiversitat marina, i s’originin episodis coneguts com a blooms d’algues o fenòmens similars (meduses, per exemple)_x000a__x000a_Així mateix, caldrà coordinar-la amb les següents mesures previstes a l’ESCACC: _x000a__x000a_• Elaborar un pla de seguiment a través d’una xarxa d’observatoris d’indicadors climàtics marins a tot el litoral català per conèixer les variables físiques, químiques i biològiques i la seva evolució._x000a__x000a_Aquest suport pot materialitzar-se de diverses formes: _x000a_• Control i seguiment per part del servei de primers auxilis en cas de detecció d’episodis_x000a_• Avís a als responsables de gestió de les platges_x000a_• Facilitar els sistemes d’avís i informació als usuaris. _x000a__x000a_Així mateix, caldrà vetllar per tal de que les espècies siguin enviades a l’ACA per a la seva anàlisi i control. _x000a_"/>
    <s v="Medi Ambient "/>
    <n v="2016"/>
    <n v="2030"/>
    <m/>
    <m/>
    <m/>
    <s v="AMB (Servei de Platges)_x000a_ACA_x000a_Salut Pública_x000a_"/>
    <s v="Calor extrema"/>
    <s v="Augment de plagues: algues, meduses..."/>
    <m/>
    <m/>
    <m/>
    <m/>
    <m/>
    <m/>
    <m/>
    <m/>
    <x v="2"/>
    <m/>
    <m/>
    <m/>
    <m/>
    <s v="Ajuntament (indirecte)"/>
    <s v="Medi ambient i biodiversitat"/>
    <x v="3"/>
  </r>
  <r>
    <s v="Viladecans"/>
    <n v="9"/>
    <x v="1"/>
    <x v="3"/>
    <s v="Preveure mecanismes per reduir l'estiatge dels cursos fluvials i permetre el manteniment de la biodiversitat"/>
    <s v="Provide mechanisms to reduce the stock of river courses and allow the maintenance of biodiversity"/>
    <s v="Aquesta acció haurà d’anar coordinada amb les accions C.3.1. “Donar suport als municipis en el manteniment de torrents i rieres” del Pla d’Adaptació al Canvi Climàtic de l’Àrea Metropolitana de Barcelona. _x000a__x000a_Així mateix, caldrà coordinar-la amb les següents mesures previstes a l’ESCACC: _x000a__x000a_• Recuperar els boscos de ribera i de les zones humides associades._x000a__x000a_S’ha de tenir en compte que existeix un Pla d’usos del sistema hídric del Parc Agrari, document que es considera hauria de preveure els mecanismes que permetin aprofitar l’aigua de retorn de l’EDAR per tal de mantenir un cabal en els cursos naturals i recs que permeti el manteniment de la biodiversitat associades als ecosistemes de ribera._x000a__x000a_Es proposen doncs, les següents actuacions: _x000a_• Definir de forma clara els interlocutors i responsables del cicle de l’aigua i especificar un programa de treball conjunt. _x000a_• Implantar i desenvolupar el Pla d’usos del sistema hídric del Parc Agrari i definir un model de gestió de la zona deltaica. _x000a_• Analitzar la possibilitat de reaprofitament de les aigües provinents de l’EDAR com a elements de manteniment del cabal dels cursos fluvials en èpoques de major sequera. _x000a_• Realitzar tasques de manteniment de la infraestructura hidràulica"/>
    <s v="Espai públic"/>
    <n v="2016"/>
    <n v="2030"/>
    <m/>
    <m/>
    <m/>
    <s v="Parc Agrari del Baix Llobregat_x000a_ACA_x000a_AMB_x000a_Planificació territorial_x000a_"/>
    <s v="Sequeres"/>
    <s v="Major durada de l'estiatge de rius i rieres"/>
    <m/>
    <m/>
    <m/>
    <m/>
    <m/>
    <m/>
    <m/>
    <m/>
    <x v="1"/>
    <m/>
    <m/>
    <m/>
    <m/>
    <s v="Ajuntament (indirecte)"/>
    <s v="Medi ambient i biodiversitat"/>
    <x v="3"/>
  </r>
  <r>
    <s v="Viladecans"/>
    <n v="10"/>
    <x v="0"/>
    <x v="3"/>
    <s v="Realitzar acords amb els propietaris per a garantir el manteniment de les zones forestals i de les franges de protecció"/>
    <s v="Make agreements with the owners to guarantee the maintenance of forest areas and protection areas"/>
    <s v="Tenint en compte que en el marc del Pla de Gestió Forestal i en el Pla d’actuació municipal per incendis ja es preveuen aquestes franges de protecció i que el problema deriva del seu manteniment, es considera necessari actuar en la definició de procediments que permetin i facin viable el manteniment d’aquestes franges de protecció. _x000a__x000a_Per tant, es proposen les següents actuacions: _x000a_• Identificar les zones on és necessari l’establiment de franges de protecció. _x000a_• Realitzar acords amb els propietaris per tal de dur a terme aquestes accions de manteniment, en les quals l’Ajuntament s’involucri en la realització d’aquestes tasques de manteniment. _x000a_"/>
    <s v="Medi Ambient i Sostenibilitat"/>
    <n v="2016"/>
    <n v="2030"/>
    <m/>
    <m/>
    <m/>
    <s v="Propietaris forestals i acords de custòdia_x000a_Ajuntament_x000a_ADF_x000a_Diputació de Barcelona (franges protecció)_x000a_"/>
    <s v="Incendis forestals"/>
    <s v="Major risc d'incendi"/>
    <m/>
    <m/>
    <m/>
    <m/>
    <m/>
    <m/>
    <n v="8000"/>
    <n v="112000"/>
    <x v="1"/>
    <s v="Medi natural"/>
    <m/>
    <m/>
    <s v="Pla d’actuació municipal per incendis_x000a_Pla de Gestió Forestal_x000a_Pla especial de protecció de l’àmbit forestal_x000a_"/>
    <s v="Ajuntament (directa)"/>
    <s v="Medi ambient i biodiversitat"/>
    <x v="3"/>
  </r>
  <r>
    <s v="Viladecans"/>
    <n v="11"/>
    <x v="0"/>
    <x v="0"/>
    <s v="Incorporar criteris d'adaptació al canvi climàtic en els plecs d'obra, tant d'edificació com d'urbanització_x000a_"/>
    <s v="Incorporate criteria for adaptation to climate change in work plots, both building and urbanization"/>
    <s v="Revisar els plecs corresponents a obres d’edificació i urbanització per a que incorporin criteris d’adaptació al canvi climàtic, tals com: _x000a__x000a_• Mesures orientades a una millor gestió del cicle de l’aigua a partir del màxim aprofitament de l’aigua de pluja, criteris d’eficiència en el consum o aprofitaments les espais verds. _x000a_• Definició de processos de construcció i selecció de materials que tinguin en compte el comportament tèrmic de l’espai públic i dels elements constructius dels edificis. Integrar i tenir en compte el comportament bioclimàtic dels edificis i de l’espai públic.             _x000a_• Integrar els elements verds en els processos d’edificació i urbanització com a elements actius en la millora de l’eficiència energètica i de consum d’aigua de l’espai públic i de l’edificació. Tenir en compte els catàlegs de selecció d’espècies. _x000a_• Incloure criteris per a fer front als riscos potencials que es poden incrementar com a conseqüència de l’evolució del canvi climàtic. _x000a_• Potenciar al màxim l’eficiència energètica, a partir de l’autosuficiència i la implantació d’energies renovables. _x000a__x000a_En la seva redacció es proposa realitzar un procés en què participin els tècnics de les diverses àrees de l’Ajuntament que poden estar relacionades amb aquesta acció. _x000a__x000a_Caldrà coordinar-la amb les següents mesures previstes a l’ESCACC: _x000a_• En l’urbanisme, principalment de ciutats, incorporació de totes les mesures preventives (zones verdes, zones blaves, arbres, zones amb tendals,...) per poder reduir al mínim l’efecte d’illa de calor urbana_x000a_• Col•laboració en la incorporació de criteris bioclimàtics i d’eficiència per tal de disminuir l’efecte d’illa de calor i les necessitats de climatització, en l’urbanisme de ciutats i pobles_x000a_"/>
    <s v="Planificació territorial "/>
    <n v="2016"/>
    <n v="2030"/>
    <m/>
    <m/>
    <m/>
    <s v="Medi Ambient_x000a_Espai Públic_x000a_Obres_x000a_"/>
    <s v="Calor extrema"/>
    <s v="Augment de l'efecte illa de calor "/>
    <m/>
    <m/>
    <m/>
    <m/>
    <m/>
    <m/>
    <m/>
    <m/>
    <x v="2"/>
    <s v="Medi natural"/>
    <m/>
    <m/>
    <s v="Pla de Biodiversitat Urbana "/>
    <s v="Ajuntament (directa)"/>
    <s v="Planificació urbanística"/>
    <x v="3"/>
  </r>
  <r>
    <s v="Viladecans"/>
    <n v="12"/>
    <x v="0"/>
    <x v="0"/>
    <s v=" Fer un estudi de l'efecte illa de calor al municipi"/>
    <s v="Make a study of the island's heat effect in the municipality"/>
    <s v="Aquesta acció haurà d’anar coordinada amb les accions J.1.2. “Estudi de l’efecte d’illa de calor al territori metropolità” del Pla d’Adaptació al Canvi Climàtic de l’Àrea Metropolitana de Barcelona. _x000a__x000a_En coordinació amb aquesta acció que ja es preveu en el Pla d’Adaptació de l’AMB, caldrà realitzar un estudi específic pel municipi de Viladecans en que s’identifiquin les àrees municipals més afectades per l’efecte illa de calor. _x000a__x000a_Per tant, a partir de la metodologia que es realitzi des de l’AMB, es podrà definir l’estudi de confort climàtic d’alguns carrers i preveure mesures per a la millora del seu comportament tèrmic. Aquest estudi ens permetrà identificar si és un element rellevant al municipi i acotar-ho a les zones més exposades i concretar les zones d’actuació de les següents accions que es proposen en el present Pla d’Adaptació municipal. _x000a_"/>
    <s v="Medi Ambient i Sostenibilitat "/>
    <n v="2017"/>
    <n v="2017"/>
    <m/>
    <m/>
    <m/>
    <s v="Espai Públic_x000a_Planificació_x000a_"/>
    <s v="Calor extrema"/>
    <s v="Augment de l'efecte illa de calor "/>
    <m/>
    <m/>
    <m/>
    <m/>
    <m/>
    <m/>
    <m/>
    <m/>
    <x v="2"/>
    <s v="Medi natural"/>
    <m/>
    <m/>
    <s v="Pla de Biodiversitat Urbana "/>
    <s v="Ajuntament (directa)"/>
    <s v="Planificació urbanística"/>
    <x v="3"/>
  </r>
  <r>
    <s v="Viladecans"/>
    <n v="13"/>
    <x v="0"/>
    <x v="0"/>
    <s v="Realitzar una anàlisi d'aprofitament del verd com a element de millora del comfort climàtic"/>
    <s v="Perform an analysis of the use of green as an element of improvement of climate comfort"/>
    <s v="Aquesta acció haurà d’anar coordinada amb l’ accions J.1.3. “Estudi de valoració del verd urbà del territori metropolità” del Pla d’Adaptació al Canvi Climàtic de l’Àrea Metropolitana de Barcelona. _x000a__x000a_Així mateix, caldrà coordinar-la amb les següents mesures previstes a l’ESCACC: _x000a__x000a_• Impuls dels dissenys constructius verds en les cobertes dels edificis, jardins i horts urbans_x000a__x000a_A partir del que es determini en aquestes accions previstes en plans d’ordre superior, caldrà identificar a nivell municipal aquelles àrees o actuacions que permetin potenciar el verd com a element de millora del confort climàtic a nivell d’edificis i a nivell urbà. _x000a__x000a_Caldrà per tant, preveure les següents actuacions: _x000a_• Identificació de les zones amb més potencial per tal de valoritzar el verd com a element de millora del confort i de millora del rendiment energètic: Prioritzar en edificis públics i municipals_x000a_• Realització de proves pilot que estimulin l’aparició de nous projectes_x000a_• Previsió de beneficis fiscals a promocions privades que integrin el verd com a element de millora del confort climàtic i com a element de millora del rendiment energètic. Incentivació en cobertes comunitàries. _x000a_"/>
    <s v="Medi Ambient i Sostenibilitat"/>
    <m/>
    <m/>
    <m/>
    <m/>
    <m/>
    <s v="Espai Públic_x000a_Planificació_x000a_"/>
    <s v="Calor extrema"/>
    <s v="Augment de l'efecte illa de calor "/>
    <m/>
    <m/>
    <m/>
    <m/>
    <m/>
    <m/>
    <m/>
    <m/>
    <x v="2"/>
    <s v="Energia"/>
    <m/>
    <m/>
    <s v="PAES"/>
    <s v="Ajuntament (directa)"/>
    <s v="Planificació urbanística"/>
    <x v="3"/>
  </r>
  <r>
    <s v="Viladecans"/>
    <n v="14"/>
    <x v="0"/>
    <x v="0"/>
    <s v=" Elaborar un inventari de les infraestructures sensibles als episodis de riscos"/>
    <s v="Prepare an inventory of infrastructure sensitive to risk episodes"/>
    <s v="Aquesta acció haurà d’anar coordinada amb les accions B.4.1. “Adequar els processos i les instal•lacions de les EDAR a les condicions meteorològiques previstes (augment de temperatura, augment períodes de sequera, etc.)”, G.2.4 “Identificar els edificis i infraestructures propietat de l’AMB més vulnerables i_x000a_impulsar la seva reforma amb criteris d’adaptació al canvi climàtic” i J.1.7 “Estudi sobre la vulnerabilitat de les infraestructures energètiques de l’àrea metropolitana de Barcelona enfront al canvi climàtic” del Pla d’Adaptació al Canvi Climàtic de l’Àrea Metropolitana de Barcelona. _x000a__x000a_Així mateix, caldrà coordinar-la amb les següents mesures previstes a l’ESCACC: _x000a__x000a_• Definició de programes d’actuacions territorials específics davant els possibles talls de subministrament, per tal de garantir un servei mínim als serveis de primera necessitat tal i com el Pla de contingències del PECAC considera quan parla de fenòmens naturals_x000a_• Adaptació tècnica preventiva de les xarxes de distribució i transport d’energia davant els impactes previstos i canvis en la normativa reguladora davant situacions derivades del canvi climàtic_x000a__x000a_Així, fruït d’aquestes anàlisis que es realitzin en el marc d’aquests plans caldrà dur a terme les següents actuacions: _x000a_• Realitzar un inventari de les infraestructures existents al municipi, i, en la mesura del possible, disposar d’informació cartogràfica relacionada_x000a_• Complementar aquest inventari amb infraestructures (energètiques, d’aigua, gas, telecomunicacions) de caire local que permetin completar l’inventari. _x000a_• En cas de que es localitzin infraestructures sensibles, instar als organismes responsables a impulsar les corresponents mesures de prevenció. _x000a_• Preveure mecanismes de prevenció envers la població en cas de que es donin condicions que facin previsibles fenòmens extrems que puguin danyar aquestes infraestructures. _x000a_"/>
    <s v="Planificació + Espai Públic "/>
    <m/>
    <m/>
    <m/>
    <m/>
    <m/>
    <s v="AMB_x000a_Empreses subministradores_x000a_Protecció Civil_x000a_"/>
    <s v="Calor extrema"/>
    <s v="Canvis en els patrons de demanda energètica"/>
    <m/>
    <m/>
    <m/>
    <m/>
    <m/>
    <m/>
    <m/>
    <m/>
    <x v="0"/>
    <m/>
    <m/>
    <m/>
    <m/>
    <s v="Ajuntament (directa)"/>
    <s v="Planificació urbanística"/>
    <x v="3"/>
  </r>
  <r>
    <s v="Viladecans"/>
    <n v="15"/>
    <x v="0"/>
    <x v="4"/>
    <s v="Impulsar un Pla director d'autosuficiència energètica"/>
    <s v="Promote a Master Plan for energy self-sufficiency"/>
    <s v="Aquesta acció haurà d’anar coordinada amb les accions G.2.5. “Pla d’autosuficiència energètica de l’AMB” i G.2.9 “Estratègia d'implantació massiva d'autoconsum renovable” del Pla d’Adaptació al Canvi Climàtic de l’Àrea Metropolitana de Barcelona. _x000a__x000a_Així mateix, caldrà coordinar-la amb les següents mesures previstes a l’ESCACC: _x000a__x000a_• Millora en l’eficiència de l’ús de l’aigua (inclosa la reducció de pèrdues en les xarxes) i aprofundiment en la combinació de solucions d’obtenció de recurs tal i com planteja el Pla de gestió del districte de conca fluvial de Catalunya_x000a__x000a_Pel desenvolupant d’aquesta acció cal tenir en compte actuacions que ja s’estan duent a terme al municipi: _x000a__x000a_• Auditories energètiques per empreses_x000a_• Actuacions de responsabilitat social empresarial_x000a_• Prova pilot d’un mapa d’energia_x000a_• Estudi rehabilitació “El Garrofer”_x000a_• Auditories energètiques equipaments (24)_x000a_• Estudi del polígon centre_x000a__x000a_Un cop realitzada aquesta anàlisi de la informació que ja es disposa, es podrien desenvolupar les accions (en coordinació amb l’AMB) per tal de redactar el Pla d’Autosuficiència Energètica del municipi de Viladecans, amb les següents actuacions:_x000a_• Realitzar un inventari complet de demanda i consum per tal d’identificar els grans consumidors d’energia. _x000a_• A partir d’aquí cal definir uns escenaris per a diferents espais: grans edificis, illes urbanes i a nivell d’habitatges. _x000a_• Incentius a l’aplicació de sistemes d’autogeneració d’energia a partir del foment d’iniciatives per l’autoconsum (tot i les limitacions legals existents actualment)._x000a_• Analitzar les implicacions amb la legislació vigent_x000a_• Buscar fonts de finançament a nivell europeu. _x000a_• Treballar de forma conjunta amb els grans consumidors_x000a_• Difusió dels sistemes de comercialització d’energia a partir de les cooperatives de consumidors existents actualment, que garanteixen que l’origen de l’energia prové de fonts renovables:_x000a_o Acords per al subministrament a partir d’aquests serveis dels equipaments municipals_x000a_o Actuacions de difusió i foment entre les indústries i empreses de serveis_x000a_o Implantar bonificacions als ciutadans que optin per aquestes tecnologies _x000a_• Realitzar campanyes de difusió i pedagogia a la població_x000a_"/>
    <s v="Planificació i Medi Ambient i Sostenibilitat"/>
    <n v="2016"/>
    <n v="2020"/>
    <m/>
    <m/>
    <m/>
    <s v="Empresa_x000a_AMB_x000a_Empreses subministradores_x000a_"/>
    <s v="Calor extrema"/>
    <s v="Canvis en els patrons de demanda energètica"/>
    <m/>
    <m/>
    <m/>
    <m/>
    <m/>
    <n v="50000"/>
    <m/>
    <n v="50000"/>
    <x v="2"/>
    <m/>
    <m/>
    <m/>
    <m/>
    <s v="Ajuntament (directa)"/>
    <s v="Energia"/>
    <x v="3"/>
  </r>
  <r>
    <s v="Viladecans"/>
    <n v="16"/>
    <x v="0"/>
    <x v="5"/>
    <s v=" Realitzar un seguiment de la suficiència dels recursos disponibles pel que fa a l'abastament d'aigua"/>
    <s v="Monitor the sufficiency of the available resources in terms of water supply"/>
    <s v="Aquesta acció haurà d’anar coordinada amb les accions B.2.1. “Elaborar el Pla Director d’Aprofitament de Recursos Hídrics Alternatius de l’AMB” i J.1.5 “Estudi dels efectes del canvi climàtic sobre els recursos hídrics a l’àrea metropolitana de Barcelona” del Pla d’Adaptació al Canvi Climàtic de l’Àrea Metropolitana de Barcelona. _x000a__x000a_Així mateix, caldrà coordinar-la amb les següents mesures previstes a l’ESCACC: _x000a__x000a_• Millora en l’eficiència de l’ús de l’aigua (inclosa la reducció de pèrdues en les xarxes) i aprofundiment en la combinació de solucions d’obtenció de recurs tal i com planteja el Pla de gestió del districte de conca fluvial de Catalunya_x000a__x000a_Per tant, en coordinació amb aquestes accions, i tenint en compte que  actualment el recurs aigua no és un element sensible al terme municipal de Viladecans, caldrà realitzar una tasca de seguiment i actualització de la suficiència del recurs, amb l’objectiu de poder determinar la necessitat de preveure accions futures o implementar mesures de prevenció. Així, de forma preventiva es poden treballar actuacions encaminades a: _x000a__x000a_• Caracterització i quantificació dels recursos disponibles_x000a_• Realitzar un Pla d’Usos d’aigua potable_x000a_• Estendre la xarxa d’aigua no potable_x000a_• Incentivar tècniques de reg agrícola sostenible_x000a_• Seguir incentivant el consum responsable_x000a_• Analitzar el moment en que no sigui suficient l’aigua de l’aqüífer en tant que seran necessàries fonts de subministrament alternatives. _x000a_"/>
    <s v="Unitat d’infraestructures. Gestió i manteniment de l’espai públic.  "/>
    <m/>
    <m/>
    <m/>
    <m/>
    <m/>
    <s v="AGBAR_x000a_AMB_x000a_Parc Agrari del Baix Llobregat_x000a_Planificació_x000a_"/>
    <s v="Sequeres"/>
    <s v="Augment de les sequeres (durada, freqüència i intensitat)"/>
    <s v="Major durada de l'estiatge de rius i rieres"/>
    <s v="Assecatge/transformació zones humides"/>
    <m/>
    <m/>
    <m/>
    <m/>
    <m/>
    <m/>
    <x v="2"/>
    <m/>
    <m/>
    <m/>
    <m/>
    <s v="Ajuntament (directa)"/>
    <s v="Aigua"/>
    <x v="3"/>
  </r>
  <r>
    <s v="Viladecans"/>
    <n v="17"/>
    <x v="0"/>
    <x v="10"/>
    <s v="Realitzar un seguiment de l'aplicació de les mesures previstes en el PMU i de les relatives al Pla d'Actuació per a la Millora de la Qualitat de l'Aire"/>
    <s v="Monitor the implementation of the measures envisaged in the UWP and those related to the Plan for Action for the Improvement of Air Quality"/>
    <s v="En tant que el municipi de Viladecans queda integrat dins de l’àmbit d’afectació del Pla d’actuació per a la millora de la qualitat de l’aire, serà necessari realitzar un seguiment i control de l’aplicació que en aquest document es marquen per als ens locals. _x000a__x000a_Per tant, caldrà analitzar la manera en què les mesures es poden implementar al municipi. En tant que moltes de les mesures es refereixen a la gestió de la mobilitat, caldrà analitzar les sinergies entre aquestes mesures i les actuacions previstes al Pla de Mobilitat Urbana. _x000a__x000a_Aquestes mesures són les següents: _x000a__x000a_EL01. Reordenació dels diversos usos de la via pública_x000a_EL02. Millora del transport públic en col•laboració amb l’ATM_x000a_EL03. Foment de modes de transport no motoritzats_x000a_EL04. Distintiu ecològic en col•laboració amb Departament de Territori i Sostenibilitat_x000a_EL05. Compra o concessió verda per vehicles que operen pels ajuntaments (propis o concessions)_x000a_EL06. Foment del car-sharing i el cotxe compartit_x000a_EL07. Promoció de l’ús de motos i bicicletes elèctriques urbanes_x000a_EL08. Operacions de manteniment i millora de la xarxa viària_x000a_EL09. Evolució de la mobilitat municipal_x000a_EL10. Zones de càrrega i descàrrega prioritàries_x000a_EL11. Regulació dels horaris de distribució de mercaderies_x000a_EL12. Descontaminació de l'aire mitjançant sistemes de construcció fotocatalítics_x000a_EL13. Jerarquització viària dels municipis_x000a_EL14. Creació de Zones Urbanes d’Atmosfera Protegida (ZUAP)_x000a_EL15. Regulació semafòrica amb priorització del transport públic_x000a_EL16. Increment del número de parades de taxi per evitar la circulació en buit_x000a_EL17. Promoció del canvi de combustible en la flota del taxi_x000a_EL18. Increment dels punts de recàrrega elèctrica de vehicles i motos_x000a_EL19. Inspecció de les emissions de l’obra pública_x000a_EL20. Adequació de les serres radials en el tall de peces a l’exterior_x000a_EL21. Millorar la recollida de runes i residus de la construcció_x000a_EL22. Ambientalitzar les obres i la maquinaria_x000a_EL23. Regulació de la climatització en comerços i serveis municipals_x000a_EL24. Seguiment de la indústria, combustió i cogeneració a nivell local_x000a_EL25. Informació a la població en mitjans de comunicació locals_x000a_EL26. Missatges ambientals a les PIV (pantalles d'informació variable)_x000a_EL27. Informació de la qualitat de l’aire a les webs municipals_x000a_EL28. Participació local en la difusió de campanyes de conscienciació de la contaminació de ciutat_x000a_EL29. Promoció local de la conducció eficient en col•laboració amb les autoescoles locals_x000a_L30. Establiment de mesures que donin exemple  de reducció de les emissions de contaminants de ciutat per part dels ajuntaments_x000a_EL31. Promoció camins escolars_x000a_EL32. Incorporar a les campanyes d’educació viària conceptes de contaminants de ciutat_x000a_"/>
    <s v="Mobilitat  "/>
    <n v="2016"/>
    <n v="2020"/>
    <m/>
    <m/>
    <m/>
    <s v="Medi Ambient i Sostenibilitat_x000a_Planificació_x000a_Salut_x000a_"/>
    <s v="Altres (especificar)"/>
    <s v="Aparició de noves malaties"/>
    <m/>
    <m/>
    <m/>
    <m/>
    <m/>
    <m/>
    <m/>
    <m/>
    <x v="2"/>
    <s v="Mobilitat"/>
    <s v="Qualitat de l'aire"/>
    <s v="Urbanisme"/>
    <s v="Pla de Mobilitat Urbana (aprovat inicialment des de juny 2014)_x000a_Estratègies per un Viladecans Sostenible_x000a_"/>
    <s v="Ajuntament (directa)"/>
    <s v="Transport"/>
    <x v="3"/>
  </r>
  <r>
    <s v="Viladecans"/>
    <n v="18"/>
    <x v="0"/>
    <x v="0"/>
    <s v=" Incrementar els sistemes de protecció d'olors en orígen"/>
    <s v="Increase odor protection systems in origin"/>
    <s v="Aquesta acció haurà d’anar coordinada amb l’acció E.1.2. “Mesures de minimització de les olors a les instal•lacions metropolitanes de tractament de residus” del Pla d’Adaptació al Canvi Climàtic de l’Àrea Metropolitana de Barcelona. _x000a__x000a_Així mateix, caldrà coordinar-la amb les actuacions previstes per part del l’organismes responsable de la gestió de l’EDAR.  _x000a__x000a__x000a_Tot i que la implantació d’aquests sistemes de protecció en origen serà competència dels organismes responsables de la gestió del Centre de Transferència de Residus i de l’EDAR, des de l’Ajuntament es poden realitzar actuacions complementàries com: _x000a__x000a_• Realitzar un control i seguiment tècnic_x000a_• Impulsar accions per exigir que es transposin les normatives europees en matèria d’olors_x000a_• Redacció d’una ordenança municipal d’olors que actuï com a element regulador. _x000a_• Possibles protocols de confinament en cas d’episodis de certa rellevància. _x000a_"/>
    <s v="Medi Ambient i Sostenibilitat"/>
    <m/>
    <m/>
    <m/>
    <m/>
    <m/>
    <s v="Planificació_x000a_EDAR_x000a_AMB (Planta de Transferència)_x000a_ACA_x000a_"/>
    <s v="Calor extrema"/>
    <m/>
    <m/>
    <m/>
    <m/>
    <m/>
    <m/>
    <m/>
    <m/>
    <m/>
    <x v="2"/>
    <s v="Urbanisme"/>
    <m/>
    <m/>
    <s v="Estratègies per un Viladecans Sostenible"/>
    <s v="Ajuntament (directa)"/>
    <s v="Planificació urbanística"/>
    <x v="3"/>
  </r>
  <r>
    <s v="Viladecans"/>
    <n v="19"/>
    <x v="0"/>
    <x v="11"/>
    <s v="Establir un protocol d'actuació per a incrementar la freqüència de la recollida de residus en èpoques de més calor"/>
    <s v="Establish a protocol of action to increase the frequency of waste collection during periods of more heat"/>
    <s v="Aquesta acció haurà d’anar coordinada amb l’acció E.1.1. “Minimitzar olors i prevenir la fermentació anticipada degut a les freqüències de recollida de la FORM” del Pla d’Adaptació al Canvi Climàtic de l’Àrea Metropolitana de Barcelona. _x000a__x000a_Complementàriament, es poden dur a terme les següents actuacions: _x000a__x000a_• Implementació de la previsió de canvi en els contenidors d’orgànica per un model més hermètic (ja previst)_x000a_• Sistemes de recordatori dels dies i horaris de recollida d’aquest tipus de residus, per tal de que la població s’ajusti a aquests horaris_x000a_• Campanyes de conscienciació respecte la recollida selectiva_x000a_• Manteniment de l’increment de la neteja dels contenidors als mesos d’estiu_x000a_"/>
    <s v="Espai Públic"/>
    <n v="2016"/>
    <n v="2030"/>
    <m/>
    <m/>
    <m/>
    <s v="Concessionària de recollida de residus_x000a_AMB_x000a_"/>
    <s v="Calor extrema"/>
    <m/>
    <m/>
    <m/>
    <m/>
    <m/>
    <m/>
    <m/>
    <m/>
    <m/>
    <x v="0"/>
    <m/>
    <m/>
    <m/>
    <m/>
    <s v="Ajuntament (directa)"/>
    <s v="Residus"/>
    <x v="3"/>
  </r>
  <r>
    <s v="Viladecans"/>
    <n v="20"/>
    <x v="0"/>
    <x v="8"/>
    <s v="Elaborar un protocol al seguiment de l'ús de les platges al llarg de l'any"/>
    <s v="Prepare a protocol for monitoring the use of beaches throughout the year"/>
    <s v="Aquesta acció haurà d’anar coordinada amb l’acció I.1.1. “Adaptació dels serveis de l’AMB amb més impacte sobre el turisme (platges, transport públic, etc.) a les noves demandes estacionals” i J.1.4 “Estudi dels efectes del canvi climàtic al litoral de l’àrea metropolitana de Barcelona” del Pla d’Adaptació al Canvi Climàtic de l’Àrea Metropolitana de Barcelona. _x000a__x000a__x000a_Així, en tant que la gestió de les platges és competència de l’AMB, des de l’Ajuntament es poden preveure actuacions complementàries, com: _x000a__x000a_• Millorar les condicions d’accessibilitat i aparcament en cas que sigui necessari_x000a_• Modificar la dotació de recursos en cas d’increment d’afluència_x000a_• Millorar les instal•lacions_x000a_• Incrementar els serveis de vigilància"/>
    <s v="Medi Ambient i Sostenibilitat"/>
    <n v="2016"/>
    <n v="2030"/>
    <m/>
    <m/>
    <m/>
    <s v="Policia local_x000a_Protecció civil_x000a_AMB_x000a_Planificació territorial_x000a_Sanitat_x000a_"/>
    <s v="Calor extrema"/>
    <s v="Desparició de platges i dunes"/>
    <m/>
    <m/>
    <m/>
    <m/>
    <m/>
    <m/>
    <m/>
    <m/>
    <x v="0"/>
    <m/>
    <m/>
    <m/>
    <m/>
    <s v="Ajuntament (directa)"/>
    <s v="Turisme"/>
    <x v="3"/>
  </r>
  <r>
    <s v="Viladecans"/>
    <n v="21"/>
    <x v="0"/>
    <x v="0"/>
    <s v="Preveure un pla de contingència pels períodes de sequera"/>
    <s v="Prevent a contingency plan for periods of drought"/>
    <s v="En tant que el municipi presenta un bon comportament pel que fa als episodis de sequera i disposa ja d’eines per a fer-hi front (reaprofitament de l’aigua de l’EDAR, projecte de dessalinitzadora, o aplicació del Decret de Sequera) es considera necessari donar seguiment a aquestes mesures, tot i que es recomana la realització d’un pla de contingència per fer front a un possible episodi important de sequera. _x000a__x000a_Aquest Pla hauria de fer-se extensiu a empreses i grans consumidors d’aigua, per tal de que coneguin les actuacions a realitzar en cas de que es produeixi un període de sequera important que pugui comportar restriccions en el subministrament d’aigua. _x000a_"/>
    <s v="Espai Públic "/>
    <n v="2016"/>
    <n v="2030"/>
    <m/>
    <m/>
    <m/>
    <s v="AMB_x000a_ACA_x000a_AGBAR_x000a_"/>
    <s v="Sequeres"/>
    <s v="Augment de les sequeres (durada, freqüència i intensitat)"/>
    <m/>
    <m/>
    <m/>
    <m/>
    <m/>
    <m/>
    <m/>
    <m/>
    <x v="2"/>
    <m/>
    <m/>
    <m/>
    <m/>
    <s v="Ajuntament (directa)"/>
    <s v="Planificació urbanística"/>
    <x v="3"/>
  </r>
  <r>
    <s v="Viladecans"/>
    <n v="22"/>
    <x v="0"/>
    <x v="0"/>
    <s v="Realitzar actuacions de millora en els punts més exposats al risc d'inundació"/>
    <s v="Perform actions to improve the points most exposed to flood risk"/>
    <s v="A banda de les actuacions que ja es porten a terme al municipi (basses de laminació, xarxa separativa, Pla director de clavegueram, i contracte de manteniment de la xarxa de clavegueram), caldrà preveure les accions concretes per a donar solució als punts sensibles en relació a la inundació que s’identifiquin en el marc de l’acció GEN-01 “Inventariar les zones sensibles als riscos naturals” del present PACC._x000a__x000a_Un cop es disposi d’aquesta identificació caldrà calendaritzar les accions de millora, designant els organismes responsables i prioritzant la resolució d’aquells punts que puguin implicar riscos per a béns personals. _x000a__x000a_En aquest sentit, caldrà executar les basses de laminació que encara resten pendents al municipi i tractar de forma específica els episodis d’inundació a la zona agrícola i a la zona del Delta, en col•laboració amb els òrgans gestors d’aquests espais. _x000a__x000a_Així mateix, caldrà implementar la reposició de la xarxa, en tant que presenta trams de força antiguitat. _x000a_"/>
    <s v="Unitat d’infraestructures (Espai Públic)"/>
    <n v="2015"/>
    <n v="2030"/>
    <m/>
    <m/>
    <m/>
    <s v="AMB_x000a_ACA (per zona no urbana)_x000a_Parc Agrari del Baix Llobregat (DIBA)_x000a_Consorci del Delta del Llobregat_x000a_Planificació_x000a_"/>
    <s v="Precipitació extrema"/>
    <s v="Augment del risc d'inundacions"/>
    <s v="Augment del risc de riuades"/>
    <s v="Major intensitat de les tempestes"/>
    <m/>
    <m/>
    <m/>
    <m/>
    <m/>
    <m/>
    <x v="1"/>
    <s v="Urbanisme"/>
    <m/>
    <m/>
    <s v="Pla director clavegueram (aprovat)_x000a_Nous projectes d’urbanitzacio_x000a_"/>
    <s v="Ajuntament (directa)"/>
    <s v="Planificació urbanística"/>
    <x v="3"/>
  </r>
  <r>
    <s v="Viladecans"/>
    <n v="23"/>
    <x v="0"/>
    <x v="0"/>
    <s v="Fomentar la permeabilitat de l'espai públic i els edificis i implementar sistemes urbans de drenatge sostenible"/>
    <s v="Promote the permeability of public space and buildings and implement sustainable urban drainage systems"/>
    <s v="En els procediments d’urbanització s’ha tendit a impermeabilitzar gran part de la superfície urbana de les nostres ciutats, element que suposa un increment dels règims d’escorrentia superficial i en conseqüència de la possibilitat d’acumulació d’aigua. _x000a__x000a_Així, es proposa la realització de les següents actuacions encaminades a augmentar la permeabilitat de la superfície urbanitzada, fent-les compatibles amb actuacions ja realitzades (basses de laminació, xarxa separativa..): _x000a__x000a_• Identificació d’aquelles àrees on es detectin majors problemàtiques derivades de la poca permeabilitat del terreny. _x000a_• Confeccionar catàleg de solucions constructives a implementar (paviments mixts, etc.). Guia de recursos. Quantificar el % d’espais permeables, en funció de si és carrer urbà, plaça, jardí, etc._x000a_• Es recomana que a tota actuació de rehabilitació urbana es minimitzi la impermeabilització com a criteri en el seu disseny. Es recomana que les actuacions de rehabilitació de l’espai urbà mínimament rellevants comptin amb factors d’impermeabilització aproximatss a 0,35_x000a_• Pel que fa a les edificacions, es proposa que en els edificis públics s’adoptin solucions per incrementar aquest factor en funció de la seva funcionalitat i factibilitat econòmica. En edificació la principal mesura està relacionada amb potenciar els sostres i façanes verdes que facilitin l’absorció hídrica i sistemes de recollida de l’aigua de la puja per a usos domèstics_x000a_• En el disseny de les zones verdes del municipi s’integraran criteris d’aprofitament de les aigües pluvials pel manteniment de la pròpia zona verda. Aquesta utilització de sistemes urbans de drenatge sostenible pot fer-se extensible a operacions d’urbanització de nova vialitat i reurbanitzacions rellevants. _x000a_• Per a la pavimentació de carrers no destinats a circulació principal de vehicles es recomana la utilització de paviments porosos que permetin l’infiltració de l’aigua. _x000a_"/>
    <s v="Planificació  "/>
    <n v="2016"/>
    <n v="2017"/>
    <m/>
    <m/>
    <m/>
    <s v="Medi ambient_x000a_Espai públic_x000a_"/>
    <s v="Precipitació extrema"/>
    <s v="Augment del risc d'inundacions"/>
    <s v="Augment del risc de riuades"/>
    <s v="Major intensitat de les tempestes"/>
    <m/>
    <m/>
    <m/>
    <n v="15000"/>
    <m/>
    <n v="15000"/>
    <x v="0"/>
    <s v="Urbanisme"/>
    <m/>
    <m/>
    <s v="Pla director de clavegueram"/>
    <s v="Ajuntament (directa)"/>
    <s v="Planificació urbanística"/>
    <x v="3"/>
  </r>
  <r>
    <s v="Viladecans"/>
    <n v="24"/>
    <x v="2"/>
    <x v="0"/>
    <s v="Implementar mesures de millora del sobreeixidor EDAR en els episodis punta"/>
    <s v="Implement measures to improve the EDAR spillage in the tip episodes"/>
    <s v="Aquesta acció haurà d’anar coordinada amb l’acció B.4.1. “Adequar els processos i les instal•lacions de les EDAR a les condicions meteorològiques previstes” del Pla d’Adaptació al Canvi Climàtic de l’Àrea Metropolitana de Barcelona._x000a__x000a_En tant que esdevé una problemàtica d’abast supramunicipal (en tant que gran part prové dels augments dels cabals a Viladecans, però especialment a Gavà) es creu necessari que s’abordi la problemàtica des del nivell supramunicipal, en aquest cas des de  l’Àrea Metropolitana de Barcelona.  Es considera necessari realitzar un estudi específic per tal de valorar i  quantificar de forma real el problema, i a partir d’aquí analitzar l’abast de les possibles solucions.  _x000a__x000a_Complementàriament, des de l’Ajuntament de Viladecans es poden realitzar actuacions complementàries, com: _x000a__x000a_• Mesures per reduir el cabal d’entrada, especialment en les èpoques de major pluja. _x000a_Augmentar la xarxa separativa i implementació dels sistemes urbans de drenatge sostenible. _x000a_"/>
    <s v="AMB "/>
    <m/>
    <m/>
    <m/>
    <m/>
    <m/>
    <s v="Planificació_x000a_Medi Ambient_x000a_Espai Públic_x000a_Consorci d’Espais Naturals del Delta_x000a_"/>
    <s v="Altres (especificar)"/>
    <m/>
    <m/>
    <m/>
    <m/>
    <m/>
    <m/>
    <m/>
    <m/>
    <m/>
    <x v="1"/>
    <s v="Urbanisme"/>
    <m/>
    <m/>
    <s v="Pla director de clavegueram"/>
    <s v="Altres (Administració pública)"/>
    <s v="Planificació urbanística"/>
    <x v="3"/>
  </r>
  <r>
    <s v="Viladecans"/>
    <n v="25"/>
    <x v="2"/>
    <x v="1"/>
    <s v=" Implementar un sistema de seguiment i avaluació dels danys derivats dels temporals marítims i de la possible crescuda del nivell del mar"/>
    <s v="Implement a system for monitoring and evaluating damages derived from maritime storms and the possible increase in sea level"/>
    <s v="Aquesta acció haurà d’anar coordinada amb les accions C.1.1. “Definir els criteris generals d’ordenació de cada tram de platja i de tot el front litoral metropolità, promovent i impulsant plans de millora i ordenació que també contemplin la incidència de temporals marítims i altres factors derivats dels efectes del canvi climàtic sobre aquest espai afectat” i C.1.2. “Ampliar el programa de regeneració de dunes per a disminuir la pèrdua de sorra provocada per temporals i vent” del Pla d’Adaptació al Canvi Climàtic de l’Àrea Metropolitana de Barcelona._x000a__x000a_Tot i que l’àmbit del litoral es troba principalment gestionat per l’AMB, es considera necessari que des de l’Ajuntament es realitzin tasques de suport en coordinació amb les accions previstes pel pla de l’AMB. _x000a__x000a_Per tant, l’Ajuntament haurà de prestar els recursos logístics i d’avís a la població necessari en cas d’episodis de temporal marítim, com poden ser la regulació d’accés a l’espai o la senyalització d’espais amb major risc.  _x000a__x000a_Pel que fa a l’augment del nivell del mar, es tracta d’un element a seguir en el marc dels plans d’adaptació d’una escala superior, en tant que repercuteixen en dinàmiques allunyades de l’abast municipal. _x000a_"/>
    <s v="AMB "/>
    <m/>
    <m/>
    <m/>
    <m/>
    <m/>
    <s v="Ministeri"/>
    <s v="Pujada del nivell del mar"/>
    <s v="Desparició de platges i dunes"/>
    <m/>
    <m/>
    <m/>
    <m/>
    <m/>
    <m/>
    <m/>
    <m/>
    <x v="2"/>
    <m/>
    <m/>
    <m/>
    <m/>
    <s v="Altres (Administració pública)"/>
    <s v="Protecció civili i emergències"/>
    <x v="3"/>
  </r>
  <r>
    <s v="Viladecans"/>
    <n v="26"/>
    <x v="0"/>
    <x v="4"/>
    <s v="Continuació de les accions municipals de lluita contra la pobresa energètica_x000a_"/>
    <s v="Continuation of municipal actions to combat energy poverty"/>
    <s v="Actualment, el municipi ja porta a terme una actuació important relativa a pal•liar les conseqüències de la pobresa energètica, amb actuacions com: _x000a_• Visita d’ assessorament a les llars_x000a_• Actuacions de responsabilitat social empresarial_x000a_• Tramitació de descomptes i informació sobre la reducció de despeses_x000a_• Pagament de factures_x000a_• Defensa davant els talls de subministrament_x000a_• Reparacions puntuals_x000a_• Mapa energia_x000a__x000a_Per tal de donar continuïtat a aquesta política, es creu necessari potenciar les següents actuacions: _x000a_• Impulsar creació oficina energia que permeti sistematitzar i recollir informació_x000a_• Vincular altres sectors: professionals, RSC, ciutadans _x000a_• Millora dels protocols_x000a_• Implicar a les polítiques  d’habitatge_x000a_• Millorar els canals de coneixement real de la realitat de les llars"/>
    <s v="Medi ambient i Sostenibilitat"/>
    <n v="2016"/>
    <n v="2019"/>
    <m/>
    <m/>
    <m/>
    <s v="Serveis socials_x000a_AMB_x000a_"/>
    <s v="Fred extrem"/>
    <s v="Canvis en els patrons de demanda energètica"/>
    <m/>
    <m/>
    <m/>
    <m/>
    <m/>
    <m/>
    <m/>
    <m/>
    <x v="1"/>
    <s v="Altres"/>
    <m/>
    <m/>
    <s v="PLIS (Pla Local d’Inserció Social)"/>
    <s v="Ajuntament (directa)"/>
    <s v="Energia"/>
    <x v="3"/>
  </r>
  <r>
    <s v="Viladecans"/>
    <n v="27"/>
    <x v="0"/>
    <x v="11"/>
    <s v="Realitzar campanyes encaminades a la reducció del malbaratament alimentari"/>
    <s v="Carry out campaigns to reduce food waste"/>
    <s v="A banda de millorar els sistemes de recollida de la fracció orgànica, un element de reducció d’aquesta fracció i que a banda implica molts altres beneficis des del punt de vista ambiental i social, és implementar un programa per tal de reduir el malbaratament alimentari. _x000a__x000a_Així, es proposa la realització de les següents actuacions: _x000a_• Identificar la localització de grans superfícies d’ alimentació_x000a_• Identificar punts consumidors finals del menjar: escoles, restauració, forns..._x000a_• Identificar hàbits domiciliaris_x000a_• Implicar al mercat municipal_x000a_• Organitzar un circuit de reaprofitament alimentari_x000a_• Organitzar tallers a les AA.VV per tal de conscienciar a la població"/>
    <s v="Medi Ambient i Sostenibilitat"/>
    <n v="2016"/>
    <n v="2030"/>
    <m/>
    <m/>
    <m/>
    <s v="Grans superfícies comercials i punts de consum (escoles, restauració...)_x000a_Mercat municipal_x000a_AA.VV._x000a_Serveis socials_x000a_"/>
    <s v="Altres (especificar)"/>
    <s v="Transversal (comunicació i informació general o de fenòmens meteorològics)"/>
    <m/>
    <m/>
    <m/>
    <m/>
    <m/>
    <m/>
    <n v="3000"/>
    <n v="42000"/>
    <x v="2"/>
    <s v="Altres"/>
    <m/>
    <m/>
    <s v="Pla de foment de recollida de la matèria orgànica (no aprovat)_x000a_Pla de Gestió de Residus_x000a_Pla de recollida de matèria orgànica  (Pla no aprovat però realitzat)_x000a_Previsió de fer pla prevenció residus (depèn del suport de la Generalitat)_x000a_"/>
    <s v="Ajuntament (directa)"/>
    <s v="Residus"/>
    <x v="3"/>
  </r>
  <r>
    <s v="Viladecans"/>
    <n v="28"/>
    <x v="0"/>
    <x v="9"/>
    <s v="Establir un sistema d'avís via web, xarxes socials o senyalització dinàmica amb informació epidemiològca"/>
    <s v="Establir un sistema d'avís via web, xarxes socials o senyalització dinàmica amb informació epidemiològca"/>
    <s v="En tant que es preveu una possible major afectació dels episodis d’al•lèrgies i es disposa dels canals d’obtenció d’informació de l’afectació sobre la població i dels corresponents sistemes d’avís per part de la Generalitat de Catalunya es proposa millorar els canals de difusió d’aquests avisos, per tal de poder prevenir a la població afectada. El mateix sistema s’aprofitarà per a informar de forma àmplia sobre episodis aleatoris que provoquen impactes sanitaris i també plagues que puguin estar afectant diferents parts de la ciutat. Els mateixos canals serviran per a totes les informacions d’aquest tipus._x000a__x000a_Aquests avisos es poden vehicular a partir dels següents canals: _x000a__x000a_• Missatges a les xarxes socials de que disposi el municipi_x000a_• Avisos a la pàgina web_x000a_• Sistemes d’avisos en equipaments municipals_x000a_• Sistemes d’avisos en panells d’informació dinàmica de la ciutat o del transport públic._x000a__x000a_Prèviament, es considera necessari realitzar una tasca prèvia amb les següents actuacions: _x000a__x000a_• Identificació dels riscos sobre els quals es vol informar_x000a_• Establir els protocols d’actuació i els responsables d’activar aquests avisos. "/>
    <s v="Salut Pública"/>
    <n v="2016"/>
    <n v="2030"/>
    <m/>
    <m/>
    <m/>
    <s v="Comunicació_x000a_Fundació Ciutat de Viladecans (monitors)_x000a_Espai públic_x000a_Servei de Control del Mosquit (SCM)_x000a_"/>
    <s v="Altres (especificar)"/>
    <s v="Aparició de noves malaties"/>
    <s v="Augment de les al·lèrgies"/>
    <m/>
    <m/>
    <m/>
    <m/>
    <m/>
    <m/>
    <m/>
    <x v="2"/>
    <m/>
    <m/>
    <m/>
    <m/>
    <s v="Ajuntament (directa)"/>
    <s v="Salut"/>
    <x v="3"/>
  </r>
  <r>
    <s v="Viladecans"/>
    <n v="29"/>
    <x v="0"/>
    <x v="6"/>
    <s v="Establir un protocol d'actuació en cas de detecció de plagues i campanyes per a la seva prevenció"/>
    <s v="Establish a protocol of action in case of detection of pests and campaigns for its prevention"/>
    <s v="Aquesta acció haurà d’anar coordinada amb l’acció D.2.1. “Augment de la dotació i inclusió als protocols de manteniment d’actuacions per una ràpida detecció de plagues i espècies invasores” _x000a__x000a_Així mateix, caldrà coordinar-se amb actuacions de l’ESCACC:_x000a__x000a_• Fer campanyes de vigilància i control de les malalties transmeses per vectors. Control i seguiment de plagues_x000a__x000a_Així, caldrà per una banda disposar de mecanismes de prevenció  d’acord amb els criteris desenvolupats en el marc dels plans de caire supramunicipal. Es proposa per tant, realitzar a nivell municipal les següents actuacions:_x000a__x000a_• Disposar d’un calendari d’afectació de les diferents plagues identificades_x000a_• Disposar dels canals de comunicació amb altres administracions per tal de poder obtenir informació sobre possibles noves plagues._x000a__x000a_A banda d’aquesta actuació preventiva, caldrà adoptar els protocols d’actuació que es defineixin a nivell metropolità en cas de detecció d’una plaga. En aquest sentit, aquests protocols caldrà ajustar-los a la realitat municipal a partir de:_x000a__x000a_• Partir d’una visió ecosistèmica de la ciutat_x000a_• Detallar les actuacions a dur a terme i designar de forma clara els responsables de dur-les a terme. _x000a_• Establir els mecanismes necessaris per a la comunicació a la població i a les activitats. _x000a_• Realitzar un seguiment en cas de detecció d’una plaga per implementar millores futures. _x000a_"/>
    <s v="Salut i Medi Ambient"/>
    <n v="2016"/>
    <n v="2030"/>
    <m/>
    <m/>
    <m/>
    <s v="Comunicació_x000a_Espai públic_x000a_Servei de Control de Mosquits (SCM)_x000a_"/>
    <s v="Altres (especificar)"/>
    <s v="Augment de plagues: algues, meduses..."/>
    <m/>
    <m/>
    <m/>
    <m/>
    <m/>
    <n v="22000"/>
    <m/>
    <n v="22000"/>
    <x v="2"/>
    <m/>
    <m/>
    <m/>
    <m/>
    <s v="Ajuntament (directa)"/>
    <s v="Altres"/>
    <x v="3"/>
  </r>
  <r>
    <s v="Viladecans"/>
    <n v="30"/>
    <x v="0"/>
    <x v="1"/>
    <s v="Revisar i actualitzar (si és necessari) els plans d'actuació per onada de calor i per onade de fred disponibles actualment"/>
    <s v="Check and update (if necessary) the action plans for heat wave and cold weather currently available"/>
    <s v="Aquesta acció haurà d’anar coordinada amb l’acció H.1.1. “Preveure mesures d’adaptació dels treballadors exposats a condicions climàtiques (especialment els que treballen a l’aire lliure)” del PACC de l’AMB. _x000a__x000a_Així caldrà donar continuïtat als procediments disponibles actualment , els quals s’activen si hi ha temperatures de 33,1ºC durant més de 3 dies o si protecció civil avisa de risc de baixes temperatures. _x000a__x000a_S’haurà de donar continuïtat als recursos disponibles:_x000a__x000a_• Pla d’emergència local per onada de fred_x000a_• L’Hospital disposa de 2 àrees bàsiques preparades per a donar consells a malalts i a la ciutadania en general per aquests casos, i per a contactar amb malalts susceptibles de patir la onada de fred_x000a_• CUEBS (Conveni amb la seguretat social per emergències socials)_x000a__x000a_El protocol es realitza en les següents fases: _x000a__x000a_1r. Actuació dels plans per part dels responsables _x000a_2n. Serveis socials activa CUEBS_x000a_3r. Donar avís a la ciutadania i centres assistencials_x000a_4t. Donar consells a la població a través dels mitjans_x000a_5e. Inspecció en carrers per part de la policia local en cas d’onada de fred_x000a__x000a_En el moment en que a nivell autonòmic es disposi del Pla d’Emergències per a episodis d’onada de calor i fred, caldrà redactar el corresponent Pla d’Actuació Municipal i integrar-lo en el DUPROCIM (Tal com s’estableix en la mesura GEN-02 del present Pla. _x000a_"/>
    <s v="Protecció Civil / Serveis Socials"/>
    <m/>
    <m/>
    <m/>
    <m/>
    <m/>
    <s v="Serveis d’emergència_x000a_Policia_x000a_Salut Pública_x000a_"/>
    <s v="Fred extrem"/>
    <m/>
    <m/>
    <m/>
    <m/>
    <m/>
    <m/>
    <m/>
    <m/>
    <m/>
    <x v="2"/>
    <m/>
    <m/>
    <m/>
    <m/>
    <s v="Ajuntament (directa)"/>
    <s v="Protecció civili i emergències"/>
    <x v="3"/>
  </r>
  <r>
    <s v="Vilafranca del Penedès"/>
    <n v="1"/>
    <x v="0"/>
    <x v="7"/>
    <s v="Instal·lació de sistemes de climatització en edificis públics amb població vulnerable"/>
    <s v="Installation of air conditioning systems in public buildings with vulnerable population"/>
    <s v="Adaptació d’aquells equipaments municipals amb població més vulnerable (geriàtrics, residències, escoles, casals de gent gran, centres cívics i biblioteques) en termes energètics, mitjançant la integració de sistemes de climatització per millorar el confort climàtic en obres de rehabilitació d’equipaments i/o construcció de nous, donat un possible increment dels episodis de calor extrema. _x000a__x000a_Una altra actuació a desenvolupar és l’obertura de centres refrigerats per posar-los a disposició d’aquells grups de població més vulnerables durant els episodis de calor extrema. Caldria, però, tenir en compte que l’electricitat que es fes servir en aquests espais provingués d’energia verda. El més interessant seria que aquests equipaments tinguessin, per exemple, fotovoltaiques instal·lades per a la climatització de l’equipament en qüestió."/>
    <s v="Serveis Tècnics_x000a_Protecció Civil_x000a_Medi Ambient"/>
    <n v="2018"/>
    <n v="2030"/>
    <s v="No iniciada"/>
    <m/>
    <m/>
    <m/>
    <s v="Onades de calor"/>
    <s v="Augment de la mortalitat/morbilitat associada a la calor"/>
    <s v="Canvis en els patrons de demanda energètica"/>
    <s v="Augment de l'efecte illa de calor "/>
    <s v="Millora del confort climàtic; millora de la qualitat de vida de la població"/>
    <m/>
    <m/>
    <n v="30000"/>
    <m/>
    <n v="30000"/>
    <x v="2"/>
    <m/>
    <m/>
    <m/>
    <m/>
    <s v="Ajuntament (directa)"/>
    <s v="Edificis"/>
    <x v="4"/>
  </r>
  <r>
    <s v="Vilafranca del Penedès"/>
    <n v="2"/>
    <x v="0"/>
    <x v="7"/>
    <s v="Integració de criteris d'estalvi i eficiència energètica en edificis públics"/>
    <s v="Integration of environmental design criteria"/>
    <s v="Donat un augment progressiu de les temperatures i la prolongació dels episodis de calor extrema, el que pot suposar un augment dels períodes i intensitat de climatització d’edificis i equipaments, es proposen actuacions de millora de la gestió i control eficient dels consums energètics: _x000a__x000a_La millora energètica d’edificis i equipaments es pot donar a través de l’arquitectura bioclimàtica amb la integració de mecanismes passius com tendals o para-sòls en finistres més exposades al sòl o la implantació de façanes verdes, per generar així espais més frescos i amb un millor confort climàtic. _x000a__x000a_L’acció ha d’anar acompanyada de la realització d’auditories energètiques en edificis existents amb l’objectiu de detectar punts de millora i promoure’n l’aplicació de mesures d’estalvi. També és interessant la promoció d’auditories energètiques en el petit comerç i en la indústria per tal d’implantar bones pràctiques i reduir el seu consum energètic._x000a__x000a_Es tracta d’una acció complementaria a les mesures de mitigació proposades."/>
    <s v="Serveis Tècnics"/>
    <n v="2018"/>
    <n v="2030"/>
    <s v="No iniciada"/>
    <s v="X"/>
    <s v="X"/>
    <m/>
    <s v="Calor extrema"/>
    <s v="Canvis en els patrons de demanda energètica"/>
    <s v="Augment de l'efecte illa de calor "/>
    <m/>
    <s v="Reducció del consum energètic; reducció de les emissions de CO2; reducció despeses corrents; millora del comfort climàtic"/>
    <m/>
    <m/>
    <n v="50000"/>
    <m/>
    <n v="50000"/>
    <x v="2"/>
    <m/>
    <m/>
    <m/>
    <m/>
    <s v="Ajuntament (directa)"/>
    <s v="Edificis"/>
    <x v="4"/>
  </r>
  <r>
    <s v="Vilafranca del Penedès"/>
    <n v="3"/>
    <x v="0"/>
    <x v="7"/>
    <s v="Neteja i manteniment d’instal·lacions i sistemes de refrigeració municipals susceptibles a problemes de legionel·losi"/>
    <s v="Cleaning and maintenance of municipal refrigeration facilities and systems susceptible to legionella problems"/>
    <s v="Control del manteniment en les instal•lacions municipals i privades dels sistemes de refrigeració, així com punts d’aigua públics. En cas de ser necessari la rehabilitació i adequació d'aquests, per tal de poder controlar, gestionar i eradicar possibles problemes de salut relacionats."/>
    <s v="Edificis municipals_x000a_Servei de salut pública"/>
    <n v="2018"/>
    <n v="2030"/>
    <s v="No iniciada"/>
    <m/>
    <m/>
    <m/>
    <m/>
    <s v="Aparició de noves malaties"/>
    <m/>
    <m/>
    <s v="Augment de la seguretat ciutadana"/>
    <m/>
    <m/>
    <s v="430€ (per actuació de prevenció)"/>
    <m/>
    <n v="430"/>
    <x v="6"/>
    <m/>
    <m/>
    <m/>
    <m/>
    <s v="Ajuntament (directa)"/>
    <s v="Edificis"/>
    <x v="4"/>
  </r>
  <r>
    <s v="Vilafranca del Penedès"/>
    <n v="4"/>
    <x v="0"/>
    <x v="10"/>
    <s v="Polítiques de mobilitat sostenible"/>
    <s v="Sustainable mobility policies"/>
    <s v="Es tracta de fomentar els modes de mobilitat pacificats i nets (a peu, bicicleta, transport públic) al municipi, en línia amb les disposicions del PAES i del PMU. Actualment s’està en procés d’elaboració del nou PMU, el qual contempla millores en la regulació de l’accés del vehicle privat al centre urbà, i potenciació de l’ús del transport públic i la bicicleta. Bàsicament es proposa: la jerarquització viària amb l’objectiu de reduir el percentatge de viatges en vehicles en transport privat a motor pel nucli urbà; la segregació de vies; la definició d’espais intermedis, entre les vies jerarquitzades, on s’implanti la reducció de la velocitat i de l’espai útil viari per a vehicles a motor; i la possibilitat de la creació de camins escolars.  _x000a__x000a_A la vegada, es proposa l’establiment d’incentius als vehicles nets, a través de:_x000a_- bonificacions de la taxa de circulació per a tot tipus de vehicles elèctrics i de baixes emissions, _x000a_- la promoció, entre les empreses de transport i de comercialització de productes, dels sistemes de Distribució Urbana de Mercaderies amb Bicicleta (DUMB), i l’establiment de plataformes de microdistribució de mercaderies per minimitzar el trànsit de vehicles pesants motoritzats dins el nucli urbà._x000a__x000a_Complementariament, promocionar iniciatives per a un major ús del cotxe elèctric, ja sigui per residents I/O per turistes a través del lloguer per hores de vehicles elèctrics al municipi, o iniciatives semblants._x000a__x000a_Promoció del vehicle elèctric mitjançant l'establiment de nous punts de recàrrega elèctrica al municipi, d'ús públic per a tota la ciutadania, així com la substitució de combustibles de la flota municipal (en qualsevol de les possibles tipologies: compra, lísing o rènting). Cal per això, planificar i invertir en infraestructura elèctrica necessària per fer créixer la ciutat davant la potenciació del transport elèctric. Tenir en compte garantir l’ús d’energia verda en aquesta nova infraestructra._x000a__x000a_A partir de la xarxa bàsica de mobilitat amb bicicleta, estudiar la viabilitat de donar una solució adequada (segura i eficient) per al progressiu trànsit de bicicletes a tots els carrers de la ciutat, i aprofitar totes les reformes de carrers per incorporar un disseny que faciliti el trànsit de bicicletes. Impulsar un programa de promoció d’ús de la bicicleta a l’escola que contingui: formació en mobilitat amb bicicleta que permeti l’adquisició de les habilitats i coneixements necessaris perquè quan els alumnes arriben a l’ESO puguin i sàpiguen circular de forma segura per la ciutat i tenir autonomia en la gestió de la seva bicicleta; l’organització de Bici-bus per facilitar l’accés amb bicicleta de l’alumnat dels darrers cursos d’Educació Infantil i primers cursos d’Educació Secundària; l’habilitació d’espais d’aparcament segur a tots els centres educatius per possibilitar el desplaçament amb bicicleta._x000a__x000a_Promoure l’ús de la bicicleta com a vehicle pels desplaçaments pel nucli urbà dels treballadors municipals."/>
    <s v="Mobilitat_x000a_Serveis Tècnics"/>
    <n v="2019"/>
    <n v="2030"/>
    <s v="No iniciada"/>
    <s v="X"/>
    <s v="X"/>
    <s v="Empresa Hispano Igualadina"/>
    <s v="Calor extrema"/>
    <s v="Augment de l'efecte illa de calor "/>
    <s v="Canvis en els patrons de demanda energètica"/>
    <m/>
    <s v="Millora de la qualitat de l'aire: millora de la qualitat de vida"/>
    <m/>
    <m/>
    <n v="150000"/>
    <m/>
    <n v="150000"/>
    <x v="1"/>
    <m/>
    <m/>
    <m/>
    <s v="Pla de Mobilitat Urbana_x000a_Pla de Mobilitat Elèctrica"/>
    <s v="Ajuntament (directa)"/>
    <s v="Transport"/>
    <x v="4"/>
  </r>
  <r>
    <s v="Vilafranca del Penedès"/>
    <n v="5"/>
    <x v="0"/>
    <x v="4"/>
    <s v="Foment i increment de la producció local d’energia"/>
    <s v="Promotion and increase the local energy production"/>
    <s v="Continuar desenvolupant iniciatives i projectes municipals que permetin la producció local d’energia, amb la instal·lació de nous punts e biomassa, i plaques fotovoltaiques en edificis i equipaments municipals. _x000a__x000a_Definir i aplicar incentius fiscals per a la promoció de l’energia neta orientades a l’autoconsum, per part de ciutadans, empreses i organitzacions de Vilafranca del Pendès._x000a_Implicar a tots els agents relacionats amb la producció, distribució i comercialització d’energia a nivell local en la promoció i implantació d’aquestes iniciatives._x000a__x000a_Anàlisi de la informació energètica disponible per poder desenvolupar les accions que es proposen a continuació:_x000a__x000a_• Realitzar un inventari complet de demanda i consum per tal d’identificar els grans consumidors d’energia. _x000a_• Continuar aplicant incentius a l’aplicació de sistemes d’autogeneració d’energia a partir del foment d’iniciatives per l’autoconsum (tot i les limitacions legals existents actualment), implantant bonificacions als ciutadans que optin per aquestes tecnologies. _x000a_• Buscar fonts de finançament per la producció local d’energia. _x000a_• Difusió dels sistemes de comercialització d’energia a partir de cooperatives de consumidors existents, que garanteixen que l’origen de l’energia prové de fonts renovables, per mitjà d’acords pel subministrament a partir d’aquests serveis dels equipaments municipals. _x000a_• Realitzar campanyes de difusió i pedagogia a la població. "/>
    <s v="Serveis Tècnics_x000a_Medi Ambient_x000a_EMAVSA"/>
    <n v="2020"/>
    <n v="2030"/>
    <s v="No iniciada"/>
    <m/>
    <s v="X"/>
    <s v="ICAEN"/>
    <s v="Sequeres"/>
    <s v="Canvis en els patrons de demanda energètica"/>
    <m/>
    <m/>
    <s v="Reducció dels consums energètics_x000a_Reducció de les emissions de CO2"/>
    <m/>
    <m/>
    <n v="60000"/>
    <m/>
    <n v="60000"/>
    <x v="1"/>
    <m/>
    <m/>
    <m/>
    <s v="Ordenança municipal sobre la incorporació de sistemes de captació d’energia solar per a usos tèrmics en les edificacions de Vilafranca del Penedès_x000a__x000a_Pla d’accions del projecte CLINOMICS"/>
    <s v="Ajuntament (directa)"/>
    <s v="Energia"/>
    <x v="4"/>
  </r>
  <r>
    <s v="Vilafranca del Penedès"/>
    <n v="6"/>
    <x v="0"/>
    <x v="5"/>
    <s v="Millora de l'eficiència del reg urbà"/>
    <s v="Improved the efficiency of urban irrigation"/>
    <s v="Els canvis en les condicions climàtiques (temperatura, pluviometria) comportaran canvis en les necessitats de reg de les zones verdes urbanes. Un sistema de reg adequat a les noves necessitats climàtiques té com a objectiu optimitzar el sistema de reg i minimitzar el consum energètic municipal. A més, ajuda a mantenir la vegetació en bon estat, generant alhora un estalvi d’aigua associat. _x000a__x000a_A l’hora d’escollir el sistema de reg cal tenir en compte les característiques del terreny (extensió, les espècies plantades, tipologia de sòl, etc.) i aplicar el sistema més eficient per a cada cas, com ara: reg manual, reg per aspersió (de baix consum) o per degoteig. Seguint aquesta línia, es proposa estudiar les necessitats de reg per a cada parc i jardí de la ciutat i adoptar-ne sistemes de reg que s’adeqüin a la nova situació climàtica i que maximitzin l’eficiència en l’ús de l’aigua. _x000a__x000a_Per altre banda, cal la implementació d’un sistema de control, el qual permet controlar informàticament el reg a partir de les necessitats hídriques específiques de cada moment en funció de les condicions meteorològiques (regula la quantitat i la freqüència del reg). Cal recalcar la importància de disposar d’un programa de manteniment per minimitzar les fuites. _x000a__x000a_Les bones pràctiques en el reg també són molt importants:_x000a_• Regar al capvespre o a primera hora del matí per reduir les pèrdues per evaporació (sobretot a l’estiu)_x000a_• Seleccionar varietats de plantes autòctones, que són les més adaptades a les característiques climàtiques i edàfiques de la zona. "/>
    <s v="Serveis Urbans i Mobilitat_x000a_Urbanisme_x000a_EMAVSA"/>
    <n v="2019"/>
    <n v="2022"/>
    <s v="No iniciada"/>
    <m/>
    <m/>
    <s v="Ajuntament_x000a_EMAVSA"/>
    <s v="Sequeres/disminució recurs hídric"/>
    <s v="Canvis en els patrons de demanda energètica"/>
    <s v="Augment del risc d'inundacions"/>
    <m/>
    <s v="Reducció del consum d'aigua municipal; reducció despeses corrents; millora de la gestió del verd urbà"/>
    <m/>
    <m/>
    <n v="50000"/>
    <m/>
    <n v="50000"/>
    <x v="2"/>
    <m/>
    <m/>
    <m/>
    <m/>
    <s v="Ajuntament (directa)"/>
    <s v="Aigua"/>
    <x v="4"/>
  </r>
  <r>
    <s v="Vilafranca del Penedès"/>
    <n v="7"/>
    <x v="0"/>
    <x v="5"/>
    <s v="Manteniment i actuacions de millora del clavegueram i serveis urbans relacionats amb l’aigua"/>
    <s v="Maintenance and improvement actions of sewers and urban services related to water"/>
    <s v="Davant els possibles impactes per inundació, establir un programa i pressupost anual d’actuació per dimensionar, fer funcionar i mantenir la xarxa municipal de clavegueram en condicions òptimes, sense que aquesta es vegi sobrepassada en èpoques de fortes pluges._x000a__x000a_Abans es considera necessari realitzar un estudi específic per tal de valorar i quantificar les possibles problemàtiques derivades de la impossibilitat de drenatge de les aigües pluvials i les àrees municipals que presentin major afectacions._x000a__x000a_Caldrà implementar mesures per reduir el cabal d’entrada a la xarxa de clavegueram, especialment en les èpoques de major pluja i augmentar la xarxa separativa i implementació dels sistemes urbans de drenatges sostenible. La neteja i el manteniment de la infraestructura de clavegueram i serveis urbans relacionats amb l’aigua, sobretot dels sifons (en mal estat per sequera i antiguitat) ha de permetre el manteniment de la xarxa municipal en cas de fortes tempestes i inundacions. També en el cas de la neteja i control dels col•lectors de les rieres. La creació i disposició d’infraestructures d’emmagatzematge d’aigua facilita el drenatge en episodis d’avingudes d’aigua, podent ser posteriorment utilitzades per al reg. _x000a__x000a_Així mateix, caldrà fer una reposició de la xarxa en aquells trams que presenti força antiguitat. "/>
    <s v="Serveis Tècnics_x000a_EMAVSA"/>
    <n v="2019"/>
    <n v="2030"/>
    <s v="No iniciada"/>
    <m/>
    <s v="X"/>
    <s v="Ajuntament_x000a_EMAVSA"/>
    <s v="Precipitació extrema"/>
    <s v="Efectes en infraestructures"/>
    <s v="Aparició de noves malaties"/>
    <s v="Augment del risc d'inundacions"/>
    <s v="Millora de la prevenció de problemes relacionats; infraestructures de sanejament amb millor funcionament "/>
    <m/>
    <m/>
    <n v="40000"/>
    <m/>
    <n v="40000"/>
    <x v="2"/>
    <m/>
    <m/>
    <m/>
    <m/>
    <s v="Ajuntament (directa)"/>
    <s v="Aigua"/>
    <x v="4"/>
  </r>
  <r>
    <s v="Vilafranca del Penedès"/>
    <n v="8"/>
    <x v="0"/>
    <x v="5"/>
    <s v="Creació de nous punts d’aigua i fonts públiques per ampliar els sistemes d’hidratació i refrigeració dels espais públics"/>
    <s v="Hydration systems and cooling outdoor public space"/>
    <s v="Amb l’increment dels episodis de calor extrema, cal garantir un bon sistema d'hidratació públic mantenint en bon funcionament les fonts públiques (pel consum), i ajudar a millorar el confort climàtic mitjançant la implementació de sistemes de refrigeració de l'espai públic exterior amb la creació de nous punts de jocs d'aigua als parcs o la nebulització._x000a__x000a_Prèviament, caldrà una avaluació de la disponibilitat de recursos hídrics al municipi pel desenvoluopament dels nous punts d’aigua.  _x000a__x000a_Aquesta mesura caldrà que vagi acompanyada d’accions de control i prevenció de legionel•losi."/>
    <s v="Serveis Urbans i Mobilitat_x000a_Urbanisme_x000a_Medi Ambient_x000a_EMAVSA"/>
    <n v="2022"/>
    <n v="2024"/>
    <s v="No iniciada"/>
    <m/>
    <m/>
    <m/>
    <s v="Onades de calor"/>
    <s v="Augment de l'efecte illa de calor "/>
    <s v="Augment de les sequeres (durada, freqüència i intensitat)"/>
    <m/>
    <s v="Millora de la qualitat urbana; millora de la qualitat de vida de la població"/>
    <m/>
    <m/>
    <n v="30000"/>
    <m/>
    <n v="30000"/>
    <x v="2"/>
    <m/>
    <m/>
    <m/>
    <s v="Pla d’Ordenació Urbanística Municipal "/>
    <s v="Ajuntament (directa)"/>
    <s v="Aigua"/>
    <x v="4"/>
  </r>
  <r>
    <s v="Vilafranca del Penedès"/>
    <n v="9"/>
    <x v="0"/>
    <x v="5"/>
    <s v="Aprofitament de recursos hídrics alternatius per a usos municipals  amb l'implementació de sistemes de retenció d'aigües en edificis públics o privats (recuperació d’aigües grises, aprofitament d’aigües de pluja) "/>
    <s v="Take advantage of alternative water resources for municipal uses"/>
    <s v="Es proposa la cerca i aplicació de mesures per l’aprofitament de nous recursos hídrics alternatius per a usos municipals (aigua regenerada per a reg, neteja viària, naturalització d’ambients aquàtics, etc.)._x000a_Adaptar i adequar els edificis municipals amb elements passius i actius en relació a la implementació de sistemes per la recollida d’aigües pluvials o aprofitament d’aigües grises."/>
    <s v="Serveis Urbans i Mobilitat_x000a_Urbanisme_x000a_EMAVSA"/>
    <n v="2021"/>
    <n v="2030"/>
    <s v="No iniciada"/>
    <m/>
    <m/>
    <m/>
    <s v="Sequera/Disminució recurs"/>
    <s v="Canvis en els patrons de demanda energètica"/>
    <m/>
    <m/>
    <s v="Reducció del consum d'aigua; reducció despeses corrents; garantia d'abastament"/>
    <m/>
    <m/>
    <s v="8.000€ (per instal·lació d'un sistema de retenció convencional; depòsit o depuradora)"/>
    <m/>
    <e v="#REF!"/>
    <x v="0"/>
    <m/>
    <m/>
    <m/>
    <s v="Pla d’accions del CLINOMICS"/>
    <s v="Ajuntament (directa)"/>
    <s v="Aigua"/>
    <x v="4"/>
  </r>
  <r>
    <s v="Vilafranca del Penedès"/>
    <n v="10"/>
    <x v="0"/>
    <x v="11"/>
    <s v="Adaptació del servei de recollida de residus i neteja viària al marc canviant del canvi climàtic "/>
    <s v="Adaptation of the waste collection and road cleaning service to the changing climate change framework"/>
    <s v="Pel bon funcionament i manteniment del sistema de recollida de residus municipals, es proposar desenvolupar un sistema de neteja de contenidors de la via pública més freqüent, així com la recollida de la fracció orgànica, vidre i envasos. _x000a_En el marc del contracte en licitació es proposen un seguit de mesures tecnològiques per optimitzar el servei: buscar alternatives eficaces per optimitzar i millorar la qualitat del servei, com la incorporació de sistemes de monitoreig de la recollida i tractament d'escombraries, la utilització de contenidors intel•ligents i el seguiment de les flotes; i l'adopció de les clàusules ambientals de l'Ajuntament en els vehicles utilitzats, amb l'objectiu d'incrementar l'estalvi econòmic i de consum de combustibles i minimitzar els impactes sobre la qualitat de l’aire i la salut de la ciutadania. _x000a__x000a_Algunes de les accions que es poden desenvolupar són: _x000a__x000a_• Incrementar l'actual freqüència de recollida de les fraccions orgànic, vidre i envasos, i l'horari de pas, per evitar l’acumulació d’escombraries en franges horàries de molta calor amb l’aparició de males olors i/o plagues._x000a_• Incrementar l'actual freqüència de neteja de contenidors de la via pública._x000a_• Continuar amb l'ús d'aigua de pou o regenerada en el funcionament de les escombradores de la via pública per evitar l'aixecament de pols i l'emissió de partícules sòlides. _x000a_• Instal•lar una segona minideixalleria mòbil per a la recollida de residus municipals per als quals no hi ha contenidors específics al carrer (olis per reciclar, equips elèctrics i electrònics, etc.) a llocs estratègics de la ciutat._x000a_• Estudiar la viabilitat d’implantar la recollida porta a porta en determinades zones de la ciutat per incrementar el percentatge de reciclatge._x000a_• Llençar campanyes informatives específiques per millorar els hàbits dels usuaris, orientada a reduir la generació de residus._x000a__x000a_És interessant que les actuacions s’incorporin als plecs de condicions dels nous contractes de recollida de residus urbans._x000a__x000a_Per altre banda, cal un sistema eficaç de manteniment dels carrers nets i desenvolupar campanyes per fomentar la reducció de la generació de residus i la neteja de la via pública."/>
    <s v="Serveis Urbans i Mobilitat"/>
    <n v="2019"/>
    <n v="2030"/>
    <s v="No iniciada"/>
    <m/>
    <s v="X"/>
    <s v="Mancomunitat Penedès Garraf"/>
    <s v="Calor extrema"/>
    <s v="Augment de plagues: algues, meduses..."/>
    <s v="Aparició de noves malaties"/>
    <m/>
    <s v="Millora de la qualitat urbana; reducció de les despeses associades a la gestió; millora de la seguretat de la població"/>
    <m/>
    <m/>
    <n v="120000"/>
    <m/>
    <n v="120000"/>
    <x v="1"/>
    <m/>
    <m/>
    <m/>
    <m/>
    <s v="Ajuntament (directa)"/>
    <s v="Residus"/>
    <x v="4"/>
  </r>
  <r>
    <s v="Vilafranca del Penedès"/>
    <n v="11"/>
    <x v="0"/>
    <x v="0"/>
    <s v="Impuls a la confortabilitat dels carrers i espais oberts amb la incorporació de pèrgoles o tendals, i creació d’espais arbrats"/>
    <s v="Boost the comfort of the streets and open spaces with the addition of pergolas or awnings, and creation of wooded areas"/>
    <s v="La incorporació de mesures d’adaptació al canvi climàtic en la via pública i espais oberts milloren el confort tèrmic dels carrers, reduint l’efecte illa de calor, i per això, cal: _x000a__x000a_• Definir eixos arbrats i crear ombres artificials (parades d’autobús cobertes, zones de descans amb sostre als parcs, carrers pels vianants i comercials amb pèrgoles o tendals que generin ombres, etc.)_x000a_• Introduir criteris arquitectònics pels edificis que permetin generar obres al carrer (porxos, pèrgoles...)._x000a__x000a_En les noves urbanitzacions caldrà preveure espais estratègics per a la plantació d’arbrat i la progressiva vegetalització dels espais públics, impulsant dissenys constructius verds en les cobertes dels edificis, i la creació o manteniment de nous jardins i horts urbans. Per desenvolupar aquesta acció caldrà prèviament identificar les zones amb més potencial per tal de valoritzar el verd com a element de millora del confort dels carrers i espais públics, i buscar l’aplicabilitat en aquells espais més adients, per facilitats d’implementació o per la intensificació de les conseqüències positives sobre els grups de població (ex. espais amb major afluència de població gran). "/>
    <s v="Serveis Tècnics_x000a_Parcs i Jardins"/>
    <n v="2018"/>
    <n v="2026"/>
    <s v="No iniciada"/>
    <m/>
    <m/>
    <m/>
    <s v="Onades de calor"/>
    <s v="Augment de la mortalitat/morbilitat associada a la calor"/>
    <s v="Augment de les sequeres (durada, freqüència i intensitat)"/>
    <s v="Augment de l'efecte illa de calor "/>
    <s v="Millora de la qualitat urbana; millora de la qualitat de vida"/>
    <m/>
    <m/>
    <n v="20000"/>
    <m/>
    <n v="20000"/>
    <x v="2"/>
    <m/>
    <m/>
    <m/>
    <m/>
    <s v="Ajuntament (directa)"/>
    <s v="Planificació urbanística"/>
    <x v="4"/>
  </r>
  <r>
    <s v="Vilafranca del Penedès"/>
    <n v="12"/>
    <x v="0"/>
    <x v="0"/>
    <s v="Promoure una major permeabilització del sòl i afavorir la infiltració"/>
    <s v="Permeable soil and promote infiltration and retain river water and rainwater"/>
    <s v="Es proposa integrar criteris per limitar les superfícies dures, introduir paviments més permeables, i crear canalitzacions vegetals a les obres i projectes de millora urbana i de l’espai públic. És important establir requisits/criteris per a la seva construcció, sobretot en futurs sectors a desenvolupar."/>
    <s v="Serveis Tècnics_x000a_EMAVSA"/>
    <n v="2018"/>
    <n v="2030"/>
    <s v="No iniciada"/>
    <m/>
    <s v="X"/>
    <m/>
    <s v="Precipitació extrema"/>
    <s v="Efectes en infraestructures"/>
    <s v="Augment del risc d'inundacions"/>
    <s v="Augment del risc de riuades"/>
    <s v="Millora de la prevenció; menors despeses per fer front a impactes "/>
    <m/>
    <m/>
    <n v="35000"/>
    <m/>
    <n v="35000"/>
    <x v="15"/>
    <m/>
    <m/>
    <m/>
    <m/>
    <s v="Ajuntament (directa)"/>
    <s v="Planificació urbanística"/>
    <x v="4"/>
  </r>
  <r>
    <s v="Vilafranca del Penedès"/>
    <n v="13"/>
    <x v="0"/>
    <x v="2"/>
    <s v="Recolzament i assessorament als agricultors per adaptar les produccions a condicions climatològiques adverses"/>
    <s v="Support and advice to farmers to adapt productions to adverse climatic conditions"/>
    <s v="L’adaptació al canvi climàtic del sector agrari requerirà, entre altres mesures, la formació dels agricultors i ramaders per adaptar la producció a les noves condicions climàtiques. _x000a__x000a_Es podrien organitzar jornades informatives i d’activitats adreçades als agricultors enfocant-los a l’adaptació dels cultius i de les pràctiques agràries al canvi climàtic, com per exemple l’adaptació de les necessitats de reg i adob, els cultius i varietats millor adaptades a les condicions climàtiques, noves tecnologies disponibles, etc."/>
    <s v="Medi Ambient_x000a_Consell Comarcal_x000a_INCAVI"/>
    <n v="2019"/>
    <n v="2030"/>
    <s v="No iniciada"/>
    <m/>
    <s v="X"/>
    <m/>
    <s v="Sequeres"/>
    <s v="Canvis en les zones cultivables"/>
    <s v="Vulnerabilitat dels cultius a malalties i plagues"/>
    <m/>
    <s v="Seguretat alimentària"/>
    <m/>
    <m/>
    <n v="18000"/>
    <m/>
    <n v="18000"/>
    <x v="0"/>
    <m/>
    <m/>
    <m/>
    <s v="Pla d’accions del projecte Clinomics"/>
    <s v="Ajuntament (directa)"/>
    <s v="Agricultura i sector forestal"/>
    <x v="4"/>
  </r>
  <r>
    <s v="Vilafranca del Penedès"/>
    <n v="14"/>
    <x v="0"/>
    <x v="3"/>
    <s v="Minimitzar els al•lergògens per mitjà de la selecció de la vegetació en espais públics"/>
    <s v="Minimize allergens through the selection of vegetation in public spaces"/>
    <s v="Per tal de millorar la qualitat de l’aire, es proposa la potenciació dels embornals de CO² a les zones agrícoles i forestals del municipi, promocionant conreus i sòls capaços d’extreure i emmagatzemar CO² de l’atmosfera. És tracta de compensar les emissions provocades de l'activitat municipal mitjançant la reducció de les emissions de CO2 de l’atmosfera. _x000a__x000a_S’hauran d’identificar les zones de la ciutat on es registra una major concentració de contaminants, especialment al voltant de les principals vies de comunicació, i si és el cas la disposició dels embornals corresponents._x000a__x000a_Per altre banda, cal la introducció de la vegetació menys susceptible a generar al·lèrgies, i si és necessari substituir la vegetació existent més problemàtica. Alhora de seleccionar la vegetació menys al·lergògena, cal també contemplar que sigui espècies autòctones, per tal d’adaptar-se bé al clima i no generar una despesa major de recursos."/>
    <s v="Parcs i Jardins"/>
    <n v="2019"/>
    <n v="2030"/>
    <s v="No iniciada"/>
    <m/>
    <s v="X"/>
    <m/>
    <s v="Calor extrema"/>
    <s v="Augment de les al·lèrgies"/>
    <s v="Canvis en els patrons de pol·linització "/>
    <s v="Augment de l'efecte illa de calor "/>
    <s v="Millora de la salut de les persones amb problemes d'alèrgia_x000a_Menor vulnerabilitat del verd urbà"/>
    <m/>
    <m/>
    <s v="6.000 (en concept d'un catàleg de verd urbà) "/>
    <m/>
    <n v="6000"/>
    <x v="0"/>
    <m/>
    <m/>
    <m/>
    <s v="Pla Director dels Espais Verds a Vilafranca del Penedès"/>
    <s v="Ajuntament (directa)"/>
    <s v="Medi ambient i biodiversitat"/>
    <x v="4"/>
  </r>
  <r>
    <s v="Vilafranca del Penedès"/>
    <n v="15"/>
    <x v="0"/>
    <x v="3"/>
    <s v="Manteniment de l'arbrat municipal i de les zones forestals i agrícoles"/>
    <s v="Maintenance of municipal trees and forest areas"/>
    <s v="Manteniment municipal de zones forestals i agrícoles i les pistes per l'accés dels vehicles d'emergència al medi rural en d'emergències. Manteniment de l'arbrat per plagues, branques que poden caure...._x000a_Manteniment de la massa forestal i agrícola del municipi ja sigui a través de mitjans propis, plans d’ocupació o a partir de col·laboració públicprivada."/>
    <s v="Parcs i Jardins_x000a_Medi Ambient"/>
    <n v="2018"/>
    <n v="2030"/>
    <s v="No iniciada"/>
    <m/>
    <m/>
    <m/>
    <s v="Onades de calor"/>
    <s v="Augment de les al·lèrgies"/>
    <s v="Canvis en els patrons de pol·linització "/>
    <s v="Major vulnerabilitat del verd urbà"/>
    <s v="Menor vulnerabilitat del verd urbà"/>
    <m/>
    <m/>
    <s v="10000€/any"/>
    <m/>
    <n v="10000"/>
    <x v="0"/>
    <m/>
    <m/>
    <m/>
    <s v="Pla Director dels Espais Verds a Vilafranca del Penedès"/>
    <s v="Ajuntament (directa)"/>
    <s v="Medi ambient i biodiversitat"/>
    <x v="4"/>
  </r>
  <r>
    <s v="Vilafranca del Penedès"/>
    <n v="16"/>
    <x v="0"/>
    <x v="9"/>
    <s v="Establiment d’un sistema d’avís a la població amb informació epidemiològica i al•lergògens"/>
    <s v="Establishment of a warning system for the population with epidemiological information and allergens"/>
    <s v="Cal informar a la població sobre els riscos per a la salut derivats de l’increment dels nivells de pol·len per l’efecte de dispersió, sobretot entre aquelles persones amb problemes d’al•lèrgies (rinitis i asma), a través del manteniment d'una bona coordinació amb els serveis territorials de salut i amb la xarxa de vigilància epidemiològica de la Generalitat, i garantir els canals d’informació i alertes cap a la població, de forma àgil i eficient._x000a__x000a_Es proposa que el sistema d’avís utilitzat sigui diversificat (cartells, xarxes socials, mitjançant els centres sanitàris,...), per poder arribar a totes les franges d’edat de la població. "/>
    <s v="Salut"/>
    <n v="2019"/>
    <n v="2021"/>
    <s v="No iniciada"/>
    <m/>
    <m/>
    <s v="Comunicació_x000a_Protecció civil_x000a_Medi Ambient"/>
    <m/>
    <s v="Transversal (comunicació i informació general o de fenòmens meteorològics)"/>
    <s v="Augment de les al·lèrgies"/>
    <s v="Canvis en els patrons de pol·linització "/>
    <s v="_x000a_Millora de la salut de la població local"/>
    <m/>
    <m/>
    <m/>
    <m/>
    <n v="0"/>
    <x v="0"/>
    <m/>
    <m/>
    <m/>
    <m/>
    <s v="Ajuntament (directa)"/>
    <s v="Salut"/>
    <x v="4"/>
  </r>
  <r>
    <s v="Vilafranca del Penedès"/>
    <n v="17"/>
    <x v="0"/>
    <x v="1"/>
    <s v="Establiment de protocols d’actuació i creació de sistemes d’alerta contra episodis de risc"/>
    <s v="Establishment of action protocols and creation of warning systems against atmospheric pollution episodes"/>
    <s v="Desenvolupar els protocols d’actuació en cas de la detecció d’episodis de risc, i designar, alhora, quins són els responsables per dur a terme les actuacions de vigilància i control i establiment de mecanismes per a la comunicació a la població._x000a__x000a_Per assegurar un bon sistema d’informació al a població davant de qualsevol episodi de reisc, s’ha de garantir una bona coordinació amb els serveis territorials de salut i amb la xarxa de vigilància epidemiològica de la Generalitat, i garantir els canals d’informació i alertes cap a la població, de forma àgil i eficient."/>
    <s v="Comunicació_x000a_Protecció civil"/>
    <n v="2019"/>
    <n v="2022"/>
    <s v="No iniciada"/>
    <m/>
    <m/>
    <m/>
    <m/>
    <s v="Aparició de noves malaties"/>
    <s v="Augment de les al·lèrgies"/>
    <s v="Augment de la mortalitat/morbilitat associada a la calor"/>
    <s v="Augment de la seguretat ciutadana"/>
    <m/>
    <m/>
    <m/>
    <m/>
    <n v="0"/>
    <x v="0"/>
    <m/>
    <m/>
    <m/>
    <m/>
    <s v="Ajuntament (directa)"/>
    <s v="Protecció civili i emergències"/>
    <x v="4"/>
  </r>
  <r>
    <s v="Vilafranca del Penedès"/>
    <n v="18"/>
    <x v="0"/>
    <x v="9"/>
    <s v="Anàlisi de l’evolució de la resposta sanitària en l’àmbit local"/>
    <s v="Analysis of the evolution of the health response at the local level"/>
    <s v="Elaborar un sistema d’avaluació permanent per analitzar la resposta sanitària en l’àmbit local davant de situacions de risc; com períodes de fortes al•lèrgies, períodes de fortes onades de calor/fred, aparició de noves malalties o de legionel·losi,..._x000a_En aquesta avaluació cal que l’ajuntament vagi en concordança amb entitats ultra municipals com el Consell Comarcal, la Diputació de Barcelona, la Generalitat, per tal de poder fer front a possibles necessitats. "/>
    <s v="Serveis Urbans i Mobilitat_x000a_Protecció civil_x000a_Medi Ambient"/>
    <n v="2019"/>
    <n v="2030"/>
    <s v="No iniciada"/>
    <m/>
    <m/>
    <m/>
    <m/>
    <s v="Aparició de noves malaties"/>
    <s v="Augment de les al·lèrgies"/>
    <s v="Augment de la mortalitat/morbilitat associada a la calor"/>
    <s v="Augment de la seguretat ciutadana"/>
    <m/>
    <m/>
    <m/>
    <m/>
    <n v="0"/>
    <x v="0"/>
    <m/>
    <m/>
    <m/>
    <s v="Pla de Mobilitat Urbana_x000a_Pla de Mobilitat Elèctrica"/>
    <s v="Ajuntament (directa)"/>
    <s v="Salut"/>
    <x v="4"/>
  </r>
  <r>
    <s v="Vilafranca del Penedès"/>
    <n v="19"/>
    <x v="0"/>
    <x v="9"/>
    <s v="Vigilància i establiment de mesures preventives sobre plagues i espècies invasores (vegetals i animals)"/>
    <s v="Watch over and establish preventive measures on pests and invasive species"/>
    <s v="Realitzar un control i seguiment de les plagues identificades, augmentant el nombre i freqüència de les campanyes de vigilància i control de les malalties transmeses per vectors._x000a_ _x000a_Per això, és necessari dur a terme les següents actuacions:_x000a_ _x000a_• Disposar d’un calendari d’afectació de les diferents plagues identificades al municipi. _x000a_• Establir els mecanismes de coordinació amb la xarxa sanitària i altres administracions competents d’àmbit supramunicipal. _x000a_• Establir els canals de comunicació efectius per difondre els riscos que se’n puguin derivar de la identificació de noves plagues i les mesures preventives que s’estableixen. _x000a__x000a_A banda caldrà adoptar, prèviament, els protocols d’actuació en cas de detecció d’una nova plaga, i posterior procés de seguiment. El protocol d’actuació ha de partir d’un anàlisi ecosistèmica de la ciutat, detallant els punts crítics que han de ser freqüentment controlats. Designar, alhora, quins són els responsables per dur a terme les actuacions de vigilància i control i establir els mecanismes per la comunicació a la població i a les activitats."/>
    <s v="Parcs i Jardins_x000a_Servei de salut pública"/>
    <n v="2019"/>
    <n v="2030"/>
    <s v="No iniciada"/>
    <m/>
    <s v="X"/>
    <m/>
    <s v="Calor extrema"/>
    <s v="Vulnerabilitat dels cultius a malalties i plagues"/>
    <s v="Augment de les al·lèrgies"/>
    <m/>
    <s v="Millora de la qualitat de vida; menor vulnerabilitat del verd urbà; augment de la biodiversitat"/>
    <m/>
    <m/>
    <s v="10000€/any"/>
    <m/>
    <n v="10000"/>
    <x v="0"/>
    <m/>
    <m/>
    <m/>
    <s v="Pla Director dels Espais Verds a Vilafranca del Penedès_x000a_Llibre d'Arbres de Vilafranca"/>
    <s v="Ajuntament (directa)"/>
    <s v="Salut"/>
    <x v="4"/>
  </r>
  <r>
    <s v="Vilafranca del Penedès"/>
    <n v="20"/>
    <x v="0"/>
    <x v="6"/>
    <s v="Realització de sessions de formació interna per als tècnics municipals en relació a l’aplicació i monitoratge de les mesures proposades en el PAESC"/>
    <s v="Internal training sessions for municipal technicians in relation to the application and monitoring of the measures proposed in the PAESC"/>
    <s v="En l’execució del Pla d’Adaptació és important la implicació dels tècnics involucrats en el desenvolupament, posada en marxa i seguiment de les mesures proposades. És necessari que el personal de l’Ajuntament conegui les seves responsabilitats i disposin de les eines adequades per tal que les actuacions es duguin a terme de manera eficient i orientades a la consecució dels objectius previstos. Al mateix temps se’ls ha de capacitar per dur a terme el monitoratge corresponent. _x000a__x000a_És important, alhora, dur a terme un procés de participació que impliqui cada àrea de l’Ajuntament en responsabilitats en el desenvolupament del Pla des de la fase inicial i en les posteriors fases de redacció del Pla i conseqüentment en el seguiment del mateix, per la millora de l’aplicabilitat de les mesures i el seu posterior seguiment._x000a__x000a_En el marc del projecte CLINOMICS, es proposa ampliar la formació a tots els sectors implicats. "/>
    <s v="Protecció Civil_x000a_Medi Ambient"/>
    <n v="2018"/>
    <n v="2030"/>
    <s v="No iniciada"/>
    <s v="X"/>
    <m/>
    <m/>
    <m/>
    <s v="Transversal (comunicació i informació general o de fenòmens meteorològics)"/>
    <m/>
    <m/>
    <s v="Consciènciació envers el canvi climàtic"/>
    <m/>
    <m/>
    <s v="15.000€/any"/>
    <m/>
    <n v="15000"/>
    <x v="0"/>
    <m/>
    <m/>
    <m/>
    <s v="Pla d’accions del projecte Clinomics – altres sectors"/>
    <s v="Ajuntament (directa)"/>
    <s v="Altres"/>
    <x v="4"/>
  </r>
  <r>
    <s v="Vilafranca del Penedès"/>
    <n v="21"/>
    <x v="0"/>
    <x v="6"/>
    <s v="Foment de l’educació ambiental entre la ciutadania"/>
    <s v="Promotion of environmental education among citizens"/>
    <s v="Fer campanyes informatives, xerrades o tallers per tal de fer conèixer a tota la població, consells i protocols que afavoreixin la reducció dels consums d’aigua potable i consums energètics, i per una menor generació de residus. _x000a__x000a_Continuar oferint activitats educatives als centres educatius de primària i secundària activitats d’estalvi d’aigua, d’estalvi d’energia, de medi natural,..._x000a__x000a_També es pot treballar amb la comunitat educativa la mitigació al canvi climàtic, donant suport tècnic i material a iniciatives plantejades des dels centres escolars que afavoreixin la implementació i execució d’accions de mitigació en l’àmbit de l’escola."/>
    <s v="Protecció Civil_x000a_Medi Ambient_x000a_Ensenyament"/>
    <n v="2019"/>
    <n v="2030"/>
    <s v="No iniciada"/>
    <m/>
    <s v="X"/>
    <s v="Centres educatius de Vilafranca del Penedès"/>
    <s v="Calor extrema"/>
    <s v="Transversal (comunicació i informació general o de fenòmens meteorològics)"/>
    <m/>
    <m/>
    <s v="Millora de la conscienciació envers el canvi climàtic; millora de la qualitat de vida"/>
    <m/>
    <m/>
    <n v="12000"/>
    <m/>
    <n v="12000"/>
    <x v="0"/>
    <m/>
    <m/>
    <m/>
    <m/>
    <s v="Ajuntament (directa)"/>
    <s v="Altres"/>
    <x v="4"/>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5"/>
  </r>
  <r>
    <m/>
    <m/>
    <x v="4"/>
    <x v="13"/>
    <m/>
    <m/>
    <m/>
    <m/>
    <m/>
    <m/>
    <m/>
    <m/>
    <m/>
    <m/>
    <m/>
    <m/>
    <m/>
    <m/>
    <m/>
    <m/>
    <m/>
    <m/>
    <m/>
    <m/>
    <x v="6"/>
    <m/>
    <m/>
    <m/>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ula dinàmica2"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chartFormat="1">
  <location ref="A3:F18" firstHeaderRow="1" firstDataRow="2" firstDataCol="1" rowPageCount="1" colPageCount="1"/>
  <pivotFields count="32">
    <pivotField showAll="0"/>
    <pivotField showAll="0"/>
    <pivotField axis="axisPage" showAll="0">
      <items count="6">
        <item x="0"/>
        <item x="1"/>
        <item x="2"/>
        <item x="3"/>
        <item x="4"/>
        <item t="default"/>
      </items>
    </pivotField>
    <pivotField axis="axisRow" showAll="0">
      <items count="15">
        <item x="2"/>
        <item x="5"/>
        <item x="6"/>
        <item x="7"/>
        <item x="4"/>
        <item x="3"/>
        <item x="0"/>
        <item x="12"/>
        <item x="1"/>
        <item x="11"/>
        <item x="9"/>
        <item x="10"/>
        <item x="8"/>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21">
        <item x="1"/>
        <item x="0"/>
        <item x="13"/>
        <item x="2"/>
        <item h="1" x="6"/>
        <item h="1" x="3"/>
        <item h="1" m="1" x="17"/>
        <item h="1" x="4"/>
        <item h="1" m="1" x="18"/>
        <item h="1" x="5"/>
        <item h="1" m="1" x="19"/>
        <item h="1" m="1" x="16"/>
        <item h="1" x="12"/>
        <item h="1" x="14"/>
        <item h="1" x="7"/>
        <item h="1" x="8"/>
        <item h="1" x="9"/>
        <item h="1" x="10"/>
        <item h="1" x="11"/>
        <item h="1" x="15"/>
        <item t="default"/>
      </items>
    </pivotField>
    <pivotField showAll="0"/>
    <pivotField showAll="0"/>
    <pivotField showAll="0"/>
    <pivotField showAll="0"/>
    <pivotField showAll="0"/>
    <pivotField showAll="0"/>
    <pivotField showAll="0"/>
  </pivotFields>
  <rowFields count="1">
    <field x="3"/>
  </rowFields>
  <rowItems count="14">
    <i>
      <x/>
    </i>
    <i>
      <x v="1"/>
    </i>
    <i>
      <x v="2"/>
    </i>
    <i>
      <x v="3"/>
    </i>
    <i>
      <x v="4"/>
    </i>
    <i>
      <x v="5"/>
    </i>
    <i>
      <x v="6"/>
    </i>
    <i>
      <x v="7"/>
    </i>
    <i>
      <x v="8"/>
    </i>
    <i>
      <x v="9"/>
    </i>
    <i>
      <x v="10"/>
    </i>
    <i>
      <x v="11"/>
    </i>
    <i>
      <x v="12"/>
    </i>
    <i t="grand">
      <x/>
    </i>
  </rowItems>
  <colFields count="1">
    <field x="24"/>
  </colFields>
  <colItems count="5">
    <i>
      <x/>
    </i>
    <i>
      <x v="1"/>
    </i>
    <i>
      <x v="2"/>
    </i>
    <i>
      <x v="3"/>
    </i>
    <i t="grand">
      <x/>
    </i>
  </colItems>
  <pageFields count="1">
    <pageField fld="2" hier="-1"/>
  </pageFields>
  <dataFields count="1">
    <dataField name="Recompte de NIVELL_COST"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ula dinàmica1"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location ref="P3:U18" firstHeaderRow="1" firstDataRow="2" firstDataCol="1" rowPageCount="1" colPageCount="1"/>
  <pivotFields count="32">
    <pivotField showAll="0"/>
    <pivotField showAll="0"/>
    <pivotField axis="axisPage" multipleItemSelectionAllowed="1" showAll="0">
      <items count="6">
        <item x="0"/>
        <item x="1"/>
        <item h="1" x="2"/>
        <item h="1" x="3"/>
        <item h="1" x="4"/>
        <item t="default"/>
      </items>
    </pivotField>
    <pivotField axis="axisRow" showAll="0">
      <items count="15">
        <item x="2"/>
        <item x="5"/>
        <item x="6"/>
        <item x="7"/>
        <item x="4"/>
        <item x="3"/>
        <item x="0"/>
        <item x="12"/>
        <item x="1"/>
        <item x="11"/>
        <item x="9"/>
        <item x="10"/>
        <item x="8"/>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21">
        <item x="1"/>
        <item x="0"/>
        <item x="13"/>
        <item x="2"/>
        <item h="1" x="6"/>
        <item h="1" x="3"/>
        <item h="1" m="1" x="17"/>
        <item h="1" x="4"/>
        <item h="1" m="1" x="18"/>
        <item h="1" x="5"/>
        <item h="1" m="1" x="19"/>
        <item h="1" m="1" x="16"/>
        <item h="1" x="12"/>
        <item h="1" x="14"/>
        <item h="1" x="7"/>
        <item h="1" x="8"/>
        <item h="1" x="9"/>
        <item h="1" x="10"/>
        <item h="1" x="11"/>
        <item h="1" x="15"/>
        <item t="default"/>
      </items>
    </pivotField>
    <pivotField showAll="0"/>
    <pivotField showAll="0"/>
    <pivotField showAll="0"/>
    <pivotField showAll="0"/>
    <pivotField showAll="0"/>
    <pivotField showAll="0"/>
    <pivotField showAll="0"/>
  </pivotFields>
  <rowFields count="1">
    <field x="3"/>
  </rowFields>
  <rowItems count="14">
    <i>
      <x/>
    </i>
    <i>
      <x v="1"/>
    </i>
    <i>
      <x v="2"/>
    </i>
    <i>
      <x v="3"/>
    </i>
    <i>
      <x v="4"/>
    </i>
    <i>
      <x v="5"/>
    </i>
    <i>
      <x v="6"/>
    </i>
    <i>
      <x v="7"/>
    </i>
    <i>
      <x v="8"/>
    </i>
    <i>
      <x v="9"/>
    </i>
    <i>
      <x v="10"/>
    </i>
    <i>
      <x v="11"/>
    </i>
    <i>
      <x v="12"/>
    </i>
    <i t="grand">
      <x/>
    </i>
  </rowItems>
  <colFields count="1">
    <field x="24"/>
  </colFields>
  <colItems count="5">
    <i>
      <x/>
    </i>
    <i>
      <x v="1"/>
    </i>
    <i>
      <x v="2"/>
    </i>
    <i>
      <x v="3"/>
    </i>
    <i t="grand">
      <x/>
    </i>
  </colItems>
  <pageFields count="1">
    <pageField fld="2" hier="-1"/>
  </pageFields>
  <dataFields count="1">
    <dataField name="Recompte de NIVELL_COST"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ula dinàmica6"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location ref="A3:F10" firstHeaderRow="1" firstDataRow="2" firstDataCol="1" rowPageCount="1" colPageCount="1"/>
  <pivotFields count="32">
    <pivotField showAll="0"/>
    <pivotField showAll="0"/>
    <pivotField axis="axisPage" multipleItemSelectionAllowed="1" showAll="0">
      <items count="6">
        <item x="0"/>
        <item x="1"/>
        <item h="1" x="2"/>
        <item h="1"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21">
        <item x="1"/>
        <item x="0"/>
        <item x="13"/>
        <item x="2"/>
        <item h="1" x="6"/>
        <item h="1" x="3"/>
        <item h="1" m="1" x="17"/>
        <item h="1" x="4"/>
        <item h="1" m="1" x="18"/>
        <item h="1" x="5"/>
        <item h="1" m="1" x="19"/>
        <item h="1" m="1" x="16"/>
        <item h="1" x="12"/>
        <item h="1" x="14"/>
        <item h="1" x="7"/>
        <item h="1" x="8"/>
        <item h="1" x="9"/>
        <item h="1" x="10"/>
        <item h="1" x="11"/>
        <item h="1" x="15"/>
        <item t="default"/>
      </items>
    </pivotField>
    <pivotField showAll="0"/>
    <pivotField showAll="0"/>
    <pivotField showAll="0"/>
    <pivotField showAll="0"/>
    <pivotField showAll="0"/>
    <pivotField showAll="0"/>
    <pivotField axis="axisRow" showAll="0">
      <items count="9">
        <item x="0"/>
        <item x="2"/>
        <item x="1"/>
        <item x="4"/>
        <item x="3"/>
        <item m="1" x="7"/>
        <item x="6"/>
        <item x="5"/>
        <item t="default"/>
      </items>
    </pivotField>
  </pivotFields>
  <rowFields count="1">
    <field x="31"/>
  </rowFields>
  <rowItems count="6">
    <i>
      <x/>
    </i>
    <i>
      <x v="1"/>
    </i>
    <i>
      <x v="2"/>
    </i>
    <i>
      <x v="3"/>
    </i>
    <i>
      <x v="4"/>
    </i>
    <i t="grand">
      <x/>
    </i>
  </rowItems>
  <colFields count="1">
    <field x="24"/>
  </colFields>
  <colItems count="5">
    <i>
      <x/>
    </i>
    <i>
      <x v="1"/>
    </i>
    <i>
      <x v="2"/>
    </i>
    <i>
      <x v="3"/>
    </i>
    <i t="grand">
      <x/>
    </i>
  </colItems>
  <pageFields count="1">
    <pageField fld="2" hier="-1"/>
  </pageFields>
  <dataFields count="1">
    <dataField name="Recompte de NIVELL_COST"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ula dinàmica9"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location ref="A24:B30" firstHeaderRow="1" firstDataRow="1" firstDataCol="1" rowPageCount="1" colPageCount="1"/>
  <pivotFields count="32">
    <pivotField showAll="0"/>
    <pivotField showAll="0"/>
    <pivotField axis="axisPage" multipleItemSelectionAllowed="1"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Row" showAll="0">
      <items count="9">
        <item x="0"/>
        <item x="2"/>
        <item x="1"/>
        <item x="4"/>
        <item x="3"/>
        <item h="1" m="1" x="7"/>
        <item h="1" x="6"/>
        <item h="1" x="5"/>
        <item t="default"/>
      </items>
    </pivotField>
  </pivotFields>
  <rowFields count="1">
    <field x="31"/>
  </rowFields>
  <rowItems count="6">
    <i>
      <x/>
    </i>
    <i>
      <x v="1"/>
    </i>
    <i>
      <x v="2"/>
    </i>
    <i>
      <x v="3"/>
    </i>
    <i>
      <x v="4"/>
    </i>
    <i t="grand">
      <x/>
    </i>
  </rowItems>
  <colItems count="1">
    <i/>
  </colItems>
  <pageFields count="1">
    <pageField fld="2" hier="-1"/>
  </pageFields>
  <dataFields count="1">
    <dataField name="Suma de TOTAL" fld="23" baseField="3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ula dinàmica2"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location ref="R24:S30" firstHeaderRow="1" firstDataRow="1" firstDataCol="1" rowPageCount="1" colPageCount="1"/>
  <pivotFields count="32">
    <pivotField showAll="0"/>
    <pivotField showAll="0"/>
    <pivotField axis="axisPage" multipleItemSelectionAllowed="1"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Row" showAll="0">
      <items count="9">
        <item x="0"/>
        <item x="2"/>
        <item x="1"/>
        <item x="4"/>
        <item x="3"/>
        <item h="1" m="1" x="7"/>
        <item h="1" x="6"/>
        <item h="1" x="5"/>
        <item t="default"/>
      </items>
    </pivotField>
  </pivotFields>
  <rowFields count="1">
    <field x="31"/>
  </rowFields>
  <rowItems count="6">
    <i>
      <x/>
    </i>
    <i>
      <x v="1"/>
    </i>
    <i>
      <x v="2"/>
    </i>
    <i>
      <x v="3"/>
    </i>
    <i>
      <x v="4"/>
    </i>
    <i t="grand">
      <x/>
    </i>
  </rowItems>
  <colItems count="1">
    <i/>
  </colItems>
  <pageFields count="1">
    <pageField fld="2" hier="-1"/>
  </pageFields>
  <dataFields count="1">
    <dataField name="Suma de TOTAL" fld="23" baseField="3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ula dinàmica3" cacheId="99" applyNumberFormats="0" applyBorderFormats="0" applyFontFormats="0" applyPatternFormats="0" applyAlignmentFormats="0" applyWidthHeightFormats="1" dataCaption="Valors" updatedVersion="4" minRefreshableVersion="3" useAutoFormatting="1" itemPrintTitles="1" createdVersion="4" indent="0" outline="1" outlineData="1" multipleFieldFilters="0">
  <location ref="R3:W10" firstHeaderRow="1" firstDataRow="2" firstDataCol="1" rowPageCount="1" colPageCount="1"/>
  <pivotFields count="32">
    <pivotField showAll="0"/>
    <pivotField showAll="0"/>
    <pivotField axis="axisPage" multipleItemSelectionAllowed="1"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21">
        <item x="1"/>
        <item x="0"/>
        <item x="13"/>
        <item x="2"/>
        <item h="1" x="6"/>
        <item h="1" x="3"/>
        <item h="1" m="1" x="17"/>
        <item h="1" x="4"/>
        <item h="1" m="1" x="18"/>
        <item h="1" x="5"/>
        <item h="1" m="1" x="19"/>
        <item h="1" m="1" x="16"/>
        <item h="1" x="12"/>
        <item h="1" x="14"/>
        <item h="1" x="7"/>
        <item h="1" x="8"/>
        <item h="1" x="9"/>
        <item h="1" x="10"/>
        <item h="1" x="11"/>
        <item h="1" x="15"/>
        <item t="default"/>
      </items>
    </pivotField>
    <pivotField showAll="0"/>
    <pivotField showAll="0"/>
    <pivotField showAll="0"/>
    <pivotField showAll="0"/>
    <pivotField showAll="0"/>
    <pivotField showAll="0"/>
    <pivotField axis="axisRow" showAll="0">
      <items count="9">
        <item x="0"/>
        <item x="2"/>
        <item x="1"/>
        <item x="4"/>
        <item x="3"/>
        <item m="1" x="7"/>
        <item x="6"/>
        <item x="5"/>
        <item t="default"/>
      </items>
    </pivotField>
  </pivotFields>
  <rowFields count="1">
    <field x="31"/>
  </rowFields>
  <rowItems count="6">
    <i>
      <x/>
    </i>
    <i>
      <x v="1"/>
    </i>
    <i>
      <x v="2"/>
    </i>
    <i>
      <x v="3"/>
    </i>
    <i>
      <x v="4"/>
    </i>
    <i t="grand">
      <x/>
    </i>
  </rowItems>
  <colFields count="1">
    <field x="24"/>
  </colFields>
  <colItems count="5">
    <i>
      <x/>
    </i>
    <i>
      <x v="1"/>
    </i>
    <i>
      <x v="2"/>
    </i>
    <i>
      <x v="3"/>
    </i>
    <i t="grand">
      <x/>
    </i>
  </colItems>
  <pageFields count="1">
    <pageField fld="2" hier="-1"/>
  </pageFields>
  <dataFields count="1">
    <dataField name="Recompte de NIVELL_COST"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drawing" Target="../drawings/drawing3.xml"/><Relationship Id="rId4"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0"/>
  <sheetViews>
    <sheetView tabSelected="1" zoomScaleNormal="100" workbookViewId="0">
      <pane xSplit="42195" topLeftCell="D1"/>
      <selection activeCell="B1" sqref="B1"/>
      <selection pane="topRight" activeCell="R1" sqref="R1"/>
    </sheetView>
  </sheetViews>
  <sheetFormatPr defaultColWidth="21.85546875" defaultRowHeight="15" x14ac:dyDescent="0.25"/>
  <cols>
    <col min="1" max="3" width="21.85546875" style="42" customWidth="1"/>
    <col min="4" max="4" width="21.85546875" style="42"/>
    <col min="5" max="5" width="47.42578125" style="42" customWidth="1"/>
    <col min="6" max="6" width="21.85546875" style="42" customWidth="1"/>
    <col min="7" max="7" width="21.85546875" style="60" customWidth="1"/>
    <col min="8" max="11" width="21.85546875" style="42" customWidth="1"/>
    <col min="12" max="13" width="21.85546875" style="61" customWidth="1"/>
    <col min="14" max="16" width="21.85546875" style="42" customWidth="1"/>
    <col min="17" max="18" width="21.85546875" style="42"/>
    <col min="19" max="21" width="21.85546875" style="60"/>
    <col min="22" max="31" width="21.85546875" style="42"/>
    <col min="33" max="16384" width="21.85546875" style="42"/>
  </cols>
  <sheetData>
    <row r="1" spans="1:31" s="13" customFormat="1" ht="80.25" customHeight="1" x14ac:dyDescent="0.2">
      <c r="A1" s="6" t="s">
        <v>0</v>
      </c>
      <c r="B1" s="7" t="s">
        <v>1</v>
      </c>
      <c r="C1" s="7" t="s">
        <v>2</v>
      </c>
      <c r="D1" s="7" t="s">
        <v>3</v>
      </c>
      <c r="E1" s="7" t="s">
        <v>4</v>
      </c>
      <c r="F1" s="7" t="s">
        <v>5</v>
      </c>
      <c r="G1" s="8" t="s">
        <v>6</v>
      </c>
      <c r="H1" s="9" t="s">
        <v>7</v>
      </c>
      <c r="I1" s="7" t="s">
        <v>8</v>
      </c>
      <c r="J1" s="7" t="s">
        <v>9</v>
      </c>
      <c r="K1" s="7" t="s">
        <v>10</v>
      </c>
      <c r="L1" s="7" t="s">
        <v>11</v>
      </c>
      <c r="M1" s="7" t="s">
        <v>12</v>
      </c>
      <c r="N1" s="9" t="s">
        <v>13</v>
      </c>
      <c r="O1" s="7" t="s">
        <v>14</v>
      </c>
      <c r="P1" s="9" t="s">
        <v>15</v>
      </c>
      <c r="Q1" s="9" t="s">
        <v>16</v>
      </c>
      <c r="R1" s="9" t="s">
        <v>17</v>
      </c>
      <c r="S1" s="10" t="s">
        <v>18</v>
      </c>
      <c r="T1" s="10" t="s">
        <v>19</v>
      </c>
      <c r="U1" s="10" t="s">
        <v>20</v>
      </c>
      <c r="V1" s="11" t="s">
        <v>21</v>
      </c>
      <c r="W1" s="9" t="s">
        <v>22</v>
      </c>
      <c r="X1" s="12" t="s">
        <v>23</v>
      </c>
      <c r="Y1" s="9" t="s">
        <v>24</v>
      </c>
      <c r="Z1" s="9" t="s">
        <v>25</v>
      </c>
      <c r="AA1" s="9" t="s">
        <v>26</v>
      </c>
      <c r="AB1" s="9" t="s">
        <v>27</v>
      </c>
      <c r="AC1" s="9" t="s">
        <v>28</v>
      </c>
      <c r="AD1" s="6" t="s">
        <v>2</v>
      </c>
      <c r="AE1" s="6" t="s">
        <v>3</v>
      </c>
    </row>
    <row r="2" spans="1:31" s="23" customFormat="1" ht="60" x14ac:dyDescent="0.2">
      <c r="A2" s="14" t="s">
        <v>1011</v>
      </c>
      <c r="B2" s="15">
        <v>1</v>
      </c>
      <c r="C2" s="15" t="s">
        <v>30</v>
      </c>
      <c r="D2" s="16" t="s">
        <v>90</v>
      </c>
      <c r="E2" s="16" t="s">
        <v>2323</v>
      </c>
      <c r="F2" s="16" t="s">
        <v>2324</v>
      </c>
      <c r="G2" s="17" t="s">
        <v>2325</v>
      </c>
      <c r="H2" s="18" t="s">
        <v>2326</v>
      </c>
      <c r="I2" s="15">
        <v>2019</v>
      </c>
      <c r="J2" s="15">
        <v>2021</v>
      </c>
      <c r="K2" s="15" t="s">
        <v>36</v>
      </c>
      <c r="L2" s="15"/>
      <c r="M2" s="15" t="s">
        <v>139</v>
      </c>
      <c r="N2" s="18"/>
      <c r="O2" s="15" t="s">
        <v>111</v>
      </c>
      <c r="P2" s="18" t="s">
        <v>39</v>
      </c>
      <c r="Q2" s="18" t="s">
        <v>40</v>
      </c>
      <c r="R2" s="18" t="s">
        <v>112</v>
      </c>
      <c r="S2" s="19"/>
      <c r="T2" s="19"/>
      <c r="U2" s="19"/>
      <c r="V2" s="20">
        <v>3000</v>
      </c>
      <c r="W2" s="18">
        <v>0</v>
      </c>
      <c r="X2" s="21">
        <v>3000</v>
      </c>
      <c r="Y2" s="18" t="s">
        <v>42</v>
      </c>
      <c r="Z2" s="18" t="s">
        <v>2327</v>
      </c>
      <c r="AA2" s="18"/>
      <c r="AB2" s="18"/>
      <c r="AC2" s="18"/>
      <c r="AD2" s="14" t="s">
        <v>30</v>
      </c>
      <c r="AE2" s="14" t="s">
        <v>90</v>
      </c>
    </row>
    <row r="3" spans="1:31" s="23" customFormat="1" ht="72" x14ac:dyDescent="0.2">
      <c r="A3" s="14" t="s">
        <v>1011</v>
      </c>
      <c r="B3" s="15">
        <v>2</v>
      </c>
      <c r="C3" s="15" t="s">
        <v>30</v>
      </c>
      <c r="D3" s="16" t="s">
        <v>676</v>
      </c>
      <c r="E3" s="16" t="s">
        <v>2328</v>
      </c>
      <c r="F3" s="16" t="s">
        <v>2329</v>
      </c>
      <c r="G3" s="17" t="s">
        <v>2330</v>
      </c>
      <c r="H3" s="18" t="s">
        <v>2331</v>
      </c>
      <c r="I3" s="15">
        <v>2019</v>
      </c>
      <c r="J3" s="15">
        <v>2021</v>
      </c>
      <c r="K3" s="15" t="s">
        <v>36</v>
      </c>
      <c r="L3" s="15"/>
      <c r="M3" s="15" t="s">
        <v>139</v>
      </c>
      <c r="N3" s="18" t="s">
        <v>2332</v>
      </c>
      <c r="O3" s="15" t="s">
        <v>46</v>
      </c>
      <c r="P3" s="18" t="s">
        <v>38</v>
      </c>
      <c r="Q3" s="18" t="s">
        <v>39</v>
      </c>
      <c r="R3" s="18" t="s">
        <v>144</v>
      </c>
      <c r="S3" s="19" t="s">
        <v>610</v>
      </c>
      <c r="T3" s="19"/>
      <c r="U3" s="19"/>
      <c r="V3" s="20">
        <v>3000</v>
      </c>
      <c r="W3" s="18">
        <v>0</v>
      </c>
      <c r="X3" s="21">
        <v>3000</v>
      </c>
      <c r="Y3" s="18" t="s">
        <v>42</v>
      </c>
      <c r="Z3" s="18" t="s">
        <v>611</v>
      </c>
      <c r="AA3" s="18"/>
      <c r="AB3" s="18"/>
      <c r="AC3" s="18"/>
      <c r="AD3" s="14" t="s">
        <v>30</v>
      </c>
      <c r="AE3" s="14" t="s">
        <v>31</v>
      </c>
    </row>
    <row r="4" spans="1:31" s="23" customFormat="1" ht="60" x14ac:dyDescent="0.2">
      <c r="A4" s="14" t="s">
        <v>1011</v>
      </c>
      <c r="B4" s="15">
        <v>3</v>
      </c>
      <c r="C4" s="15" t="s">
        <v>30</v>
      </c>
      <c r="D4" s="16" t="s">
        <v>676</v>
      </c>
      <c r="E4" s="16" t="s">
        <v>2333</v>
      </c>
      <c r="F4" s="16" t="s">
        <v>2334</v>
      </c>
      <c r="G4" s="17" t="s">
        <v>2335</v>
      </c>
      <c r="H4" s="18" t="s">
        <v>2336</v>
      </c>
      <c r="I4" s="15">
        <v>2018</v>
      </c>
      <c r="J4" s="15">
        <v>2030</v>
      </c>
      <c r="K4" s="15" t="s">
        <v>36</v>
      </c>
      <c r="L4" s="15"/>
      <c r="M4" s="15" t="s">
        <v>139</v>
      </c>
      <c r="N4" s="18" t="s">
        <v>2337</v>
      </c>
      <c r="O4" s="15" t="s">
        <v>37</v>
      </c>
      <c r="P4" s="18" t="s">
        <v>186</v>
      </c>
      <c r="Q4" s="18" t="s">
        <v>144</v>
      </c>
      <c r="R4" s="18"/>
      <c r="S4" s="19"/>
      <c r="T4" s="19"/>
      <c r="U4" s="19"/>
      <c r="V4" s="20">
        <v>0</v>
      </c>
      <c r="W4" s="18">
        <v>0</v>
      </c>
      <c r="X4" s="21">
        <v>0</v>
      </c>
      <c r="Y4" s="18" t="s">
        <v>42</v>
      </c>
      <c r="Z4" s="18" t="s">
        <v>611</v>
      </c>
      <c r="AA4" s="18"/>
      <c r="AB4" s="18"/>
      <c r="AC4" s="18"/>
      <c r="AD4" s="14" t="s">
        <v>30</v>
      </c>
      <c r="AE4" s="14" t="s">
        <v>31</v>
      </c>
    </row>
    <row r="5" spans="1:31" s="23" customFormat="1" ht="72" x14ac:dyDescent="0.2">
      <c r="A5" s="14" t="s">
        <v>1011</v>
      </c>
      <c r="B5" s="15">
        <v>4</v>
      </c>
      <c r="C5" s="15" t="s">
        <v>30</v>
      </c>
      <c r="D5" s="16" t="s">
        <v>47</v>
      </c>
      <c r="E5" s="16" t="s">
        <v>2338</v>
      </c>
      <c r="F5" s="16" t="s">
        <v>2339</v>
      </c>
      <c r="G5" s="17" t="s">
        <v>2340</v>
      </c>
      <c r="H5" s="18" t="s">
        <v>2341</v>
      </c>
      <c r="I5" s="15">
        <v>2020</v>
      </c>
      <c r="J5" s="15">
        <v>2030</v>
      </c>
      <c r="K5" s="15" t="s">
        <v>36</v>
      </c>
      <c r="L5" s="15"/>
      <c r="M5" s="15"/>
      <c r="N5" s="18" t="s">
        <v>2342</v>
      </c>
      <c r="O5" s="15" t="s">
        <v>46</v>
      </c>
      <c r="P5" s="18" t="s">
        <v>38</v>
      </c>
      <c r="Q5" s="18" t="s">
        <v>128</v>
      </c>
      <c r="R5" s="18"/>
      <c r="S5" s="19" t="s">
        <v>2343</v>
      </c>
      <c r="T5" s="19"/>
      <c r="U5" s="19"/>
      <c r="V5" s="20">
        <v>3000</v>
      </c>
      <c r="W5" s="18">
        <v>0</v>
      </c>
      <c r="X5" s="21">
        <v>3000</v>
      </c>
      <c r="Y5" s="18" t="s">
        <v>42</v>
      </c>
      <c r="Z5" s="18"/>
      <c r="AA5" s="18"/>
      <c r="AB5" s="18"/>
      <c r="AC5" s="18"/>
      <c r="AD5" s="14" t="s">
        <v>30</v>
      </c>
      <c r="AE5" s="14" t="s">
        <v>47</v>
      </c>
    </row>
    <row r="6" spans="1:31" s="23" customFormat="1" ht="36" x14ac:dyDescent="0.2">
      <c r="A6" s="14" t="s">
        <v>1011</v>
      </c>
      <c r="B6" s="15">
        <v>5</v>
      </c>
      <c r="C6" s="15" t="s">
        <v>58</v>
      </c>
      <c r="D6" s="16" t="s">
        <v>47</v>
      </c>
      <c r="E6" s="16" t="s">
        <v>2344</v>
      </c>
      <c r="F6" s="16" t="s">
        <v>2345</v>
      </c>
      <c r="G6" s="17" t="s">
        <v>2346</v>
      </c>
      <c r="H6" s="18" t="s">
        <v>2347</v>
      </c>
      <c r="I6" s="15">
        <v>2019</v>
      </c>
      <c r="J6" s="15">
        <v>2030</v>
      </c>
      <c r="K6" s="15" t="s">
        <v>36</v>
      </c>
      <c r="L6" s="15"/>
      <c r="M6" s="15" t="s">
        <v>139</v>
      </c>
      <c r="N6" s="18" t="s">
        <v>2348</v>
      </c>
      <c r="O6" s="15" t="s">
        <v>2349</v>
      </c>
      <c r="P6" s="18" t="s">
        <v>307</v>
      </c>
      <c r="Q6" s="18" t="s">
        <v>248</v>
      </c>
      <c r="R6" s="18"/>
      <c r="S6" s="19"/>
      <c r="T6" s="19"/>
      <c r="U6" s="19"/>
      <c r="V6" s="20">
        <v>0</v>
      </c>
      <c r="W6" s="18">
        <v>180</v>
      </c>
      <c r="X6" s="21">
        <v>1980</v>
      </c>
      <c r="Y6" s="18" t="s">
        <v>42</v>
      </c>
      <c r="Z6" s="18"/>
      <c r="AA6" s="18"/>
      <c r="AB6" s="18"/>
      <c r="AC6" s="18"/>
      <c r="AD6" s="14" t="s">
        <v>58</v>
      </c>
      <c r="AE6" s="14" t="s">
        <v>47</v>
      </c>
    </row>
    <row r="7" spans="1:31" s="23" customFormat="1" ht="84" x14ac:dyDescent="0.2">
      <c r="A7" s="14" t="s">
        <v>1011</v>
      </c>
      <c r="B7" s="15">
        <v>6</v>
      </c>
      <c r="C7" s="15" t="s">
        <v>233</v>
      </c>
      <c r="D7" s="16" t="s">
        <v>676</v>
      </c>
      <c r="E7" s="16" t="s">
        <v>2350</v>
      </c>
      <c r="F7" s="16" t="s">
        <v>2351</v>
      </c>
      <c r="G7" s="17" t="s">
        <v>2352</v>
      </c>
      <c r="H7" s="18" t="s">
        <v>2347</v>
      </c>
      <c r="I7" s="15">
        <v>2019</v>
      </c>
      <c r="J7" s="15">
        <v>2030</v>
      </c>
      <c r="K7" s="15" t="s">
        <v>36</v>
      </c>
      <c r="L7" s="15" t="s">
        <v>139</v>
      </c>
      <c r="M7" s="15" t="s">
        <v>139</v>
      </c>
      <c r="N7" s="18" t="s">
        <v>2342</v>
      </c>
      <c r="O7" s="15" t="s">
        <v>46</v>
      </c>
      <c r="P7" s="18" t="s">
        <v>38</v>
      </c>
      <c r="Q7" s="18" t="s">
        <v>39</v>
      </c>
      <c r="R7" s="18" t="s">
        <v>40</v>
      </c>
      <c r="S7" s="19"/>
      <c r="T7" s="19"/>
      <c r="U7" s="19"/>
      <c r="V7" s="20">
        <v>0</v>
      </c>
      <c r="W7" s="18">
        <v>20000</v>
      </c>
      <c r="X7" s="21">
        <v>220000</v>
      </c>
      <c r="Y7" s="18" t="s">
        <v>116</v>
      </c>
      <c r="Z7" s="18" t="s">
        <v>2353</v>
      </c>
      <c r="AA7" s="18"/>
      <c r="AB7" s="18"/>
      <c r="AC7" s="18"/>
      <c r="AD7" s="14" t="s">
        <v>233</v>
      </c>
      <c r="AE7" s="14" t="s">
        <v>31</v>
      </c>
    </row>
    <row r="8" spans="1:31" s="23" customFormat="1" ht="60" x14ac:dyDescent="0.2">
      <c r="A8" s="14" t="s">
        <v>1011</v>
      </c>
      <c r="B8" s="15">
        <v>7</v>
      </c>
      <c r="C8" s="15" t="s">
        <v>58</v>
      </c>
      <c r="D8" s="16" t="s">
        <v>291</v>
      </c>
      <c r="E8" s="16" t="s">
        <v>2354</v>
      </c>
      <c r="F8" s="16" t="s">
        <v>2355</v>
      </c>
      <c r="G8" s="17" t="s">
        <v>2356</v>
      </c>
      <c r="H8" s="18" t="s">
        <v>2357</v>
      </c>
      <c r="I8" s="15">
        <v>2022</v>
      </c>
      <c r="J8" s="15">
        <v>2023</v>
      </c>
      <c r="K8" s="15" t="s">
        <v>36</v>
      </c>
      <c r="L8" s="15"/>
      <c r="M8" s="15"/>
      <c r="N8" s="18" t="s">
        <v>2358</v>
      </c>
      <c r="O8" s="15" t="s">
        <v>46</v>
      </c>
      <c r="P8" s="18" t="s">
        <v>38</v>
      </c>
      <c r="Q8" s="18" t="s">
        <v>128</v>
      </c>
      <c r="R8" s="18"/>
      <c r="S8" s="19" t="s">
        <v>2343</v>
      </c>
      <c r="T8" s="19"/>
      <c r="U8" s="19"/>
      <c r="V8" s="20">
        <v>5000</v>
      </c>
      <c r="W8" s="18">
        <v>0</v>
      </c>
      <c r="X8" s="21">
        <v>5000</v>
      </c>
      <c r="Y8" s="18" t="s">
        <v>42</v>
      </c>
      <c r="Z8" s="18"/>
      <c r="AA8" s="18"/>
      <c r="AB8" s="18"/>
      <c r="AC8" s="18"/>
      <c r="AD8" s="14" t="s">
        <v>58</v>
      </c>
      <c r="AE8" s="14" t="s">
        <v>291</v>
      </c>
    </row>
    <row r="9" spans="1:31" s="23" customFormat="1" ht="36" x14ac:dyDescent="0.2">
      <c r="A9" s="14" t="s">
        <v>1011</v>
      </c>
      <c r="B9" s="15">
        <v>8</v>
      </c>
      <c r="C9" s="15" t="s">
        <v>58</v>
      </c>
      <c r="D9" s="16" t="s">
        <v>47</v>
      </c>
      <c r="E9" s="16" t="s">
        <v>2359</v>
      </c>
      <c r="F9" s="16" t="s">
        <v>2360</v>
      </c>
      <c r="G9" s="17" t="s">
        <v>2361</v>
      </c>
      <c r="H9" s="18" t="s">
        <v>2362</v>
      </c>
      <c r="I9" s="15">
        <v>2020</v>
      </c>
      <c r="J9" s="15">
        <v>2030</v>
      </c>
      <c r="K9" s="15" t="s">
        <v>36</v>
      </c>
      <c r="L9" s="15" t="s">
        <v>139</v>
      </c>
      <c r="M9" s="15"/>
      <c r="N9" s="18" t="s">
        <v>2363</v>
      </c>
      <c r="O9" s="15" t="s">
        <v>67</v>
      </c>
      <c r="P9" s="18" t="s">
        <v>68</v>
      </c>
      <c r="Q9" s="18" t="s">
        <v>248</v>
      </c>
      <c r="R9" s="18"/>
      <c r="S9" s="19"/>
      <c r="T9" s="19"/>
      <c r="U9" s="19"/>
      <c r="V9" s="20">
        <v>0</v>
      </c>
      <c r="W9" s="18">
        <v>50</v>
      </c>
      <c r="X9" s="21">
        <v>500</v>
      </c>
      <c r="Y9" s="18" t="s">
        <v>42</v>
      </c>
      <c r="Z9" s="18"/>
      <c r="AA9" s="18"/>
      <c r="AB9" s="18"/>
      <c r="AC9" s="18"/>
      <c r="AD9" s="14" t="s">
        <v>58</v>
      </c>
      <c r="AE9" s="14" t="s">
        <v>47</v>
      </c>
    </row>
    <row r="10" spans="1:31" s="23" customFormat="1" ht="36" x14ac:dyDescent="0.2">
      <c r="A10" s="14" t="s">
        <v>1011</v>
      </c>
      <c r="B10" s="15">
        <v>9</v>
      </c>
      <c r="C10" s="15" t="s">
        <v>233</v>
      </c>
      <c r="D10" s="16" t="s">
        <v>145</v>
      </c>
      <c r="E10" s="16" t="s">
        <v>2364</v>
      </c>
      <c r="F10" s="16" t="s">
        <v>2365</v>
      </c>
      <c r="G10" s="17" t="s">
        <v>2366</v>
      </c>
      <c r="H10" s="18" t="s">
        <v>2347</v>
      </c>
      <c r="I10" s="15">
        <v>2020</v>
      </c>
      <c r="J10" s="15">
        <v>2030</v>
      </c>
      <c r="K10" s="15" t="s">
        <v>36</v>
      </c>
      <c r="L10" s="15"/>
      <c r="M10" s="15"/>
      <c r="N10" s="18" t="s">
        <v>2367</v>
      </c>
      <c r="O10" s="15" t="s">
        <v>46</v>
      </c>
      <c r="P10" s="18" t="s">
        <v>38</v>
      </c>
      <c r="Q10" s="18" t="s">
        <v>112</v>
      </c>
      <c r="R10" s="18"/>
      <c r="S10" s="19" t="s">
        <v>2311</v>
      </c>
      <c r="T10" s="19"/>
      <c r="U10" s="19"/>
      <c r="V10" s="20">
        <v>0</v>
      </c>
      <c r="W10" s="18">
        <v>0</v>
      </c>
      <c r="X10" s="21">
        <v>0</v>
      </c>
      <c r="Y10" s="18" t="s">
        <v>42</v>
      </c>
      <c r="Z10" s="18"/>
      <c r="AA10" s="18"/>
      <c r="AB10" s="18"/>
      <c r="AC10" s="18"/>
      <c r="AD10" s="14" t="s">
        <v>233</v>
      </c>
      <c r="AE10" s="14" t="s">
        <v>145</v>
      </c>
    </row>
    <row r="11" spans="1:31" s="23" customFormat="1" ht="36" x14ac:dyDescent="0.2">
      <c r="A11" s="14" t="s">
        <v>1011</v>
      </c>
      <c r="B11" s="15">
        <v>10</v>
      </c>
      <c r="C11" s="15" t="s">
        <v>30</v>
      </c>
      <c r="D11" s="16" t="s">
        <v>52</v>
      </c>
      <c r="E11" s="16" t="s">
        <v>2368</v>
      </c>
      <c r="F11" s="16" t="s">
        <v>2369</v>
      </c>
      <c r="G11" s="17" t="s">
        <v>2370</v>
      </c>
      <c r="H11" s="18" t="s">
        <v>2331</v>
      </c>
      <c r="I11" s="15">
        <v>2007</v>
      </c>
      <c r="J11" s="15">
        <v>2017</v>
      </c>
      <c r="K11" s="15" t="s">
        <v>246</v>
      </c>
      <c r="L11" s="15" t="s">
        <v>139</v>
      </c>
      <c r="M11" s="15" t="s">
        <v>139</v>
      </c>
      <c r="N11" s="18" t="s">
        <v>2371</v>
      </c>
      <c r="O11" s="15" t="s">
        <v>67</v>
      </c>
      <c r="P11" s="18" t="s">
        <v>68</v>
      </c>
      <c r="Q11" s="18"/>
      <c r="R11" s="18"/>
      <c r="S11" s="19" t="s">
        <v>2372</v>
      </c>
      <c r="T11" s="19" t="s">
        <v>2373</v>
      </c>
      <c r="U11" s="19" t="s">
        <v>2374</v>
      </c>
      <c r="V11" s="20">
        <v>34996.800000000003</v>
      </c>
      <c r="W11" s="18">
        <v>0</v>
      </c>
      <c r="X11" s="21">
        <v>34996.800000000003</v>
      </c>
      <c r="Y11" s="18" t="s">
        <v>62</v>
      </c>
      <c r="Z11" s="18"/>
      <c r="AA11" s="18"/>
      <c r="AB11" s="18"/>
      <c r="AC11" s="18"/>
      <c r="AD11" s="14" t="s">
        <v>30</v>
      </c>
      <c r="AE11" s="14" t="s">
        <v>52</v>
      </c>
    </row>
    <row r="12" spans="1:31" s="23" customFormat="1" ht="72" x14ac:dyDescent="0.2">
      <c r="A12" s="14" t="s">
        <v>1011</v>
      </c>
      <c r="B12" s="15">
        <v>11</v>
      </c>
      <c r="C12" s="15" t="s">
        <v>233</v>
      </c>
      <c r="D12" s="16" t="s">
        <v>52</v>
      </c>
      <c r="E12" s="16" t="s">
        <v>2375</v>
      </c>
      <c r="F12" s="16" t="s">
        <v>2376</v>
      </c>
      <c r="G12" s="17" t="s">
        <v>2377</v>
      </c>
      <c r="H12" s="18" t="s">
        <v>2331</v>
      </c>
      <c r="I12" s="15">
        <v>2008</v>
      </c>
      <c r="J12" s="15">
        <v>2019</v>
      </c>
      <c r="K12" s="15" t="s">
        <v>57</v>
      </c>
      <c r="L12" s="15"/>
      <c r="M12" s="15" t="s">
        <v>139</v>
      </c>
      <c r="N12" s="18" t="s">
        <v>2378</v>
      </c>
      <c r="O12" s="15" t="s">
        <v>67</v>
      </c>
      <c r="P12" s="18" t="s">
        <v>68</v>
      </c>
      <c r="Q12" s="18"/>
      <c r="R12" s="18"/>
      <c r="S12" s="19" t="s">
        <v>2379</v>
      </c>
      <c r="T12" s="19" t="s">
        <v>2380</v>
      </c>
      <c r="U12" s="19" t="s">
        <v>2381</v>
      </c>
      <c r="V12" s="20">
        <v>90000</v>
      </c>
      <c r="W12" s="18">
        <v>0</v>
      </c>
      <c r="X12" s="21">
        <v>90000</v>
      </c>
      <c r="Y12" s="18" t="s">
        <v>62</v>
      </c>
      <c r="Z12" s="18"/>
      <c r="AA12" s="18"/>
      <c r="AB12" s="18"/>
      <c r="AC12" s="18"/>
      <c r="AD12" s="14" t="s">
        <v>233</v>
      </c>
      <c r="AE12" s="14" t="s">
        <v>52</v>
      </c>
    </row>
    <row r="13" spans="1:31" s="23" customFormat="1" ht="36" x14ac:dyDescent="0.2">
      <c r="A13" s="14" t="s">
        <v>1011</v>
      </c>
      <c r="B13" s="15">
        <v>12</v>
      </c>
      <c r="C13" s="15" t="s">
        <v>233</v>
      </c>
      <c r="D13" s="16" t="s">
        <v>47</v>
      </c>
      <c r="E13" s="16" t="s">
        <v>2265</v>
      </c>
      <c r="F13" s="16" t="s">
        <v>2266</v>
      </c>
      <c r="G13" s="17" t="s">
        <v>2382</v>
      </c>
      <c r="H13" s="18" t="s">
        <v>2347</v>
      </c>
      <c r="I13" s="15">
        <v>2016</v>
      </c>
      <c r="J13" s="15">
        <v>2030</v>
      </c>
      <c r="K13" s="15" t="s">
        <v>57</v>
      </c>
      <c r="L13" s="15"/>
      <c r="M13" s="15" t="s">
        <v>139</v>
      </c>
      <c r="N13" s="18" t="s">
        <v>2383</v>
      </c>
      <c r="O13" s="15" t="s">
        <v>2384</v>
      </c>
      <c r="P13" s="18" t="s">
        <v>128</v>
      </c>
      <c r="Q13" s="18" t="s">
        <v>38</v>
      </c>
      <c r="R13" s="18"/>
      <c r="S13" s="19" t="s">
        <v>2385</v>
      </c>
      <c r="T13" s="19"/>
      <c r="U13" s="19"/>
      <c r="V13" s="20">
        <v>0</v>
      </c>
      <c r="W13" s="18">
        <v>0</v>
      </c>
      <c r="X13" s="21">
        <v>0</v>
      </c>
      <c r="Y13" s="18" t="s">
        <v>42</v>
      </c>
      <c r="Z13" s="18"/>
      <c r="AA13" s="18"/>
      <c r="AB13" s="18"/>
      <c r="AC13" s="18"/>
      <c r="AD13" s="14" t="s">
        <v>233</v>
      </c>
      <c r="AE13" s="14" t="s">
        <v>47</v>
      </c>
    </row>
    <row r="14" spans="1:31" s="23" customFormat="1" ht="36" x14ac:dyDescent="0.2">
      <c r="A14" s="14" t="s">
        <v>1011</v>
      </c>
      <c r="B14" s="15">
        <v>13</v>
      </c>
      <c r="C14" s="15" t="s">
        <v>30</v>
      </c>
      <c r="D14" s="16" t="s">
        <v>52</v>
      </c>
      <c r="E14" s="16" t="s">
        <v>2315</v>
      </c>
      <c r="F14" s="16" t="s">
        <v>2316</v>
      </c>
      <c r="G14" s="17" t="s">
        <v>2386</v>
      </c>
      <c r="H14" s="18" t="s">
        <v>2331</v>
      </c>
      <c r="I14" s="15">
        <v>2019</v>
      </c>
      <c r="J14" s="15">
        <v>2020</v>
      </c>
      <c r="K14" s="15" t="s">
        <v>36</v>
      </c>
      <c r="L14" s="15" t="s">
        <v>139</v>
      </c>
      <c r="M14" s="15"/>
      <c r="N14" s="18"/>
      <c r="O14" s="15" t="s">
        <v>67</v>
      </c>
      <c r="P14" s="18" t="s">
        <v>68</v>
      </c>
      <c r="Q14" s="18"/>
      <c r="R14" s="18"/>
      <c r="S14" s="19" t="s">
        <v>2317</v>
      </c>
      <c r="T14" s="19"/>
      <c r="U14" s="19"/>
      <c r="V14" s="20">
        <v>1500</v>
      </c>
      <c r="W14" s="18">
        <v>0</v>
      </c>
      <c r="X14" s="21">
        <v>1500</v>
      </c>
      <c r="Y14" s="18" t="s">
        <v>42</v>
      </c>
      <c r="Z14" s="18" t="s">
        <v>2387</v>
      </c>
      <c r="AA14" s="18"/>
      <c r="AB14" s="18"/>
      <c r="AC14" s="18"/>
      <c r="AD14" s="14" t="s">
        <v>30</v>
      </c>
      <c r="AE14" s="14" t="s">
        <v>52</v>
      </c>
    </row>
    <row r="15" spans="1:31" s="23" customFormat="1" ht="72" x14ac:dyDescent="0.2">
      <c r="A15" s="14" t="s">
        <v>1011</v>
      </c>
      <c r="B15" s="15">
        <v>14</v>
      </c>
      <c r="C15" s="15" t="s">
        <v>30</v>
      </c>
      <c r="D15" s="16" t="s">
        <v>52</v>
      </c>
      <c r="E15" s="16" t="s">
        <v>2388</v>
      </c>
      <c r="F15" s="16" t="s">
        <v>2389</v>
      </c>
      <c r="G15" s="17" t="s">
        <v>2390</v>
      </c>
      <c r="H15" s="18" t="s">
        <v>2331</v>
      </c>
      <c r="I15" s="15">
        <v>2023</v>
      </c>
      <c r="J15" s="15">
        <v>2024</v>
      </c>
      <c r="K15" s="15" t="s">
        <v>36</v>
      </c>
      <c r="L15" s="15"/>
      <c r="M15" s="15"/>
      <c r="N15" s="18" t="s">
        <v>2391</v>
      </c>
      <c r="O15" s="15" t="s">
        <v>67</v>
      </c>
      <c r="P15" s="18" t="s">
        <v>68</v>
      </c>
      <c r="Q15" s="18"/>
      <c r="R15" s="18"/>
      <c r="S15" s="19"/>
      <c r="T15" s="19"/>
      <c r="U15" s="19"/>
      <c r="V15" s="20">
        <v>3000</v>
      </c>
      <c r="W15" s="18">
        <v>0</v>
      </c>
      <c r="X15" s="21">
        <v>3000</v>
      </c>
      <c r="Y15" s="18" t="s">
        <v>42</v>
      </c>
      <c r="Z15" s="18" t="s">
        <v>626</v>
      </c>
      <c r="AA15" s="18"/>
      <c r="AB15" s="18"/>
      <c r="AC15" s="18"/>
      <c r="AD15" s="14" t="s">
        <v>30</v>
      </c>
      <c r="AE15" s="14" t="s">
        <v>52</v>
      </c>
    </row>
    <row r="16" spans="1:31" s="23" customFormat="1" ht="60" x14ac:dyDescent="0.2">
      <c r="A16" s="14" t="s">
        <v>1011</v>
      </c>
      <c r="B16" s="15">
        <v>15</v>
      </c>
      <c r="C16" s="15" t="s">
        <v>233</v>
      </c>
      <c r="D16" s="16" t="s">
        <v>47</v>
      </c>
      <c r="E16" s="16" t="s">
        <v>2392</v>
      </c>
      <c r="F16" s="16" t="s">
        <v>2393</v>
      </c>
      <c r="G16" s="17" t="s">
        <v>2394</v>
      </c>
      <c r="H16" s="18" t="s">
        <v>2347</v>
      </c>
      <c r="I16" s="15">
        <v>2010</v>
      </c>
      <c r="J16" s="15">
        <v>2030</v>
      </c>
      <c r="K16" s="15" t="s">
        <v>57</v>
      </c>
      <c r="L16" s="15" t="s">
        <v>139</v>
      </c>
      <c r="M16" s="15"/>
      <c r="N16" s="18" t="s">
        <v>2395</v>
      </c>
      <c r="O16" s="15" t="s">
        <v>46</v>
      </c>
      <c r="P16" s="18" t="s">
        <v>38</v>
      </c>
      <c r="Q16" s="18"/>
      <c r="R16" s="18"/>
      <c r="S16" s="19" t="s">
        <v>2396</v>
      </c>
      <c r="T16" s="19"/>
      <c r="U16" s="19"/>
      <c r="V16" s="20">
        <v>5000</v>
      </c>
      <c r="W16" s="18">
        <v>500</v>
      </c>
      <c r="X16" s="21">
        <v>15000</v>
      </c>
      <c r="Y16" s="18" t="s">
        <v>42</v>
      </c>
      <c r="Z16" s="18"/>
      <c r="AA16" s="18"/>
      <c r="AB16" s="18"/>
      <c r="AC16" s="18"/>
      <c r="AD16" s="14" t="s">
        <v>233</v>
      </c>
      <c r="AE16" s="14" t="s">
        <v>47</v>
      </c>
    </row>
    <row r="17" spans="1:31" s="23" customFormat="1" ht="60" x14ac:dyDescent="0.2">
      <c r="A17" s="14" t="s">
        <v>1011</v>
      </c>
      <c r="B17" s="15">
        <v>16</v>
      </c>
      <c r="C17" s="15" t="s">
        <v>30</v>
      </c>
      <c r="D17" s="16" t="s">
        <v>52</v>
      </c>
      <c r="E17" s="16" t="s">
        <v>2397</v>
      </c>
      <c r="F17" s="16" t="s">
        <v>2398</v>
      </c>
      <c r="G17" s="17" t="s">
        <v>2399</v>
      </c>
      <c r="H17" s="18" t="s">
        <v>2326</v>
      </c>
      <c r="I17" s="15">
        <v>2022</v>
      </c>
      <c r="J17" s="15">
        <v>2030</v>
      </c>
      <c r="K17" s="15" t="s">
        <v>36</v>
      </c>
      <c r="L17" s="15" t="s">
        <v>139</v>
      </c>
      <c r="M17" s="15" t="s">
        <v>139</v>
      </c>
      <c r="N17" s="18" t="s">
        <v>2400</v>
      </c>
      <c r="O17" s="15" t="s">
        <v>67</v>
      </c>
      <c r="P17" s="18" t="s">
        <v>68</v>
      </c>
      <c r="Q17" s="18" t="s">
        <v>174</v>
      </c>
      <c r="R17" s="18"/>
      <c r="S17" s="19" t="s">
        <v>2401</v>
      </c>
      <c r="T17" s="19"/>
      <c r="U17" s="19"/>
      <c r="V17" s="20">
        <v>0</v>
      </c>
      <c r="W17" s="18">
        <v>20000</v>
      </c>
      <c r="X17" s="21">
        <v>40000</v>
      </c>
      <c r="Y17" s="18" t="s">
        <v>62</v>
      </c>
      <c r="Z17" s="18"/>
      <c r="AA17" s="18"/>
      <c r="AB17" s="18"/>
      <c r="AC17" s="18"/>
      <c r="AD17" s="14" t="s">
        <v>30</v>
      </c>
      <c r="AE17" s="14" t="s">
        <v>52</v>
      </c>
    </row>
    <row r="18" spans="1:31" s="22" customFormat="1" ht="36" x14ac:dyDescent="0.2">
      <c r="A18" s="24" t="s">
        <v>29</v>
      </c>
      <c r="B18" s="25">
        <v>1</v>
      </c>
      <c r="C18" s="25" t="s">
        <v>30</v>
      </c>
      <c r="D18" s="16" t="s">
        <v>676</v>
      </c>
      <c r="E18" s="26" t="s">
        <v>32</v>
      </c>
      <c r="F18" s="26" t="s">
        <v>33</v>
      </c>
      <c r="G18" s="27" t="s">
        <v>34</v>
      </c>
      <c r="H18" s="26" t="s">
        <v>35</v>
      </c>
      <c r="I18" s="25">
        <v>2018</v>
      </c>
      <c r="J18" s="25">
        <v>2020</v>
      </c>
      <c r="K18" s="25" t="s">
        <v>36</v>
      </c>
      <c r="L18" s="25"/>
      <c r="M18" s="25"/>
      <c r="N18" s="25"/>
      <c r="O18" s="25" t="s">
        <v>37</v>
      </c>
      <c r="P18" s="26" t="s">
        <v>38</v>
      </c>
      <c r="Q18" s="26" t="s">
        <v>39</v>
      </c>
      <c r="R18" s="26" t="s">
        <v>40</v>
      </c>
      <c r="S18" s="27" t="s">
        <v>41</v>
      </c>
      <c r="T18" s="27"/>
      <c r="U18" s="27"/>
      <c r="V18" s="28">
        <v>10000</v>
      </c>
      <c r="W18" s="29"/>
      <c r="X18" s="30">
        <v>10000</v>
      </c>
      <c r="Y18" s="29" t="s">
        <v>42</v>
      </c>
      <c r="Z18" s="29"/>
      <c r="AA18" s="29"/>
      <c r="AB18" s="29"/>
      <c r="AC18" s="29"/>
      <c r="AD18" s="31" t="s">
        <v>30</v>
      </c>
      <c r="AE18" s="31" t="s">
        <v>31</v>
      </c>
    </row>
    <row r="19" spans="1:31" s="35" customFormat="1" ht="48" x14ac:dyDescent="0.2">
      <c r="A19" s="24" t="s">
        <v>29</v>
      </c>
      <c r="B19" s="25">
        <v>2</v>
      </c>
      <c r="C19" s="25" t="s">
        <v>30</v>
      </c>
      <c r="D19" s="16" t="s">
        <v>676</v>
      </c>
      <c r="E19" s="32" t="s">
        <v>43</v>
      </c>
      <c r="F19" s="32" t="s">
        <v>44</v>
      </c>
      <c r="G19" s="33" t="s">
        <v>45</v>
      </c>
      <c r="H19" s="32" t="s">
        <v>35</v>
      </c>
      <c r="I19" s="25">
        <v>2018</v>
      </c>
      <c r="J19" s="25">
        <v>2019</v>
      </c>
      <c r="K19" s="25" t="s">
        <v>36</v>
      </c>
      <c r="L19" s="25"/>
      <c r="M19" s="25"/>
      <c r="N19" s="25"/>
      <c r="O19" s="25" t="s">
        <v>46</v>
      </c>
      <c r="P19" s="26" t="s">
        <v>38</v>
      </c>
      <c r="Q19" s="26"/>
      <c r="R19" s="26"/>
      <c r="S19" s="27"/>
      <c r="T19" s="27"/>
      <c r="U19" s="27"/>
      <c r="V19" s="28"/>
      <c r="W19" s="34"/>
      <c r="X19" s="30" t="s">
        <v>1259</v>
      </c>
      <c r="Y19" s="34" t="s">
        <v>42</v>
      </c>
      <c r="Z19" s="29"/>
      <c r="AA19" s="29"/>
      <c r="AB19" s="29"/>
      <c r="AC19" s="29"/>
      <c r="AD19" s="31" t="s">
        <v>30</v>
      </c>
      <c r="AE19" s="31" t="s">
        <v>31</v>
      </c>
    </row>
    <row r="20" spans="1:31" s="35" customFormat="1" ht="48" x14ac:dyDescent="0.2">
      <c r="A20" s="24" t="s">
        <v>29</v>
      </c>
      <c r="B20" s="25">
        <v>3</v>
      </c>
      <c r="C20" s="25" t="s">
        <v>30</v>
      </c>
      <c r="D20" s="26" t="s">
        <v>47</v>
      </c>
      <c r="E20" s="32" t="s">
        <v>48</v>
      </c>
      <c r="F20" s="32" t="s">
        <v>49</v>
      </c>
      <c r="G20" s="33" t="s">
        <v>50</v>
      </c>
      <c r="H20" s="32" t="s">
        <v>35</v>
      </c>
      <c r="I20" s="25">
        <v>2018</v>
      </c>
      <c r="J20" s="25">
        <v>2030</v>
      </c>
      <c r="K20" s="25" t="s">
        <v>36</v>
      </c>
      <c r="L20" s="25"/>
      <c r="M20" s="25"/>
      <c r="N20" s="25"/>
      <c r="O20" s="25" t="s">
        <v>46</v>
      </c>
      <c r="P20" s="26" t="s">
        <v>38</v>
      </c>
      <c r="Q20" s="26"/>
      <c r="R20" s="26"/>
      <c r="S20" s="27" t="s">
        <v>51</v>
      </c>
      <c r="T20" s="27"/>
      <c r="U20" s="27"/>
      <c r="V20" s="28">
        <v>125000</v>
      </c>
      <c r="W20" s="34"/>
      <c r="X20" s="30">
        <v>125000</v>
      </c>
      <c r="Y20" s="34" t="s">
        <v>116</v>
      </c>
      <c r="Z20" s="29"/>
      <c r="AA20" s="29"/>
      <c r="AB20" s="29"/>
      <c r="AC20" s="29"/>
      <c r="AD20" s="31" t="s">
        <v>30</v>
      </c>
      <c r="AE20" s="31" t="s">
        <v>47</v>
      </c>
    </row>
    <row r="21" spans="1:31" s="35" customFormat="1" ht="36" x14ac:dyDescent="0.2">
      <c r="A21" s="24" t="s">
        <v>29</v>
      </c>
      <c r="B21" s="25">
        <v>4</v>
      </c>
      <c r="C21" s="25" t="s">
        <v>30</v>
      </c>
      <c r="D21" s="26" t="s">
        <v>52</v>
      </c>
      <c r="E21" s="32" t="s">
        <v>53</v>
      </c>
      <c r="F21" s="32" t="s">
        <v>54</v>
      </c>
      <c r="G21" s="33" t="s">
        <v>55</v>
      </c>
      <c r="H21" s="32" t="s">
        <v>56</v>
      </c>
      <c r="I21" s="25">
        <v>2017</v>
      </c>
      <c r="J21" s="25">
        <v>2030</v>
      </c>
      <c r="K21" s="25" t="s">
        <v>57</v>
      </c>
      <c r="L21" s="25"/>
      <c r="M21" s="25"/>
      <c r="N21" s="25"/>
      <c r="O21" s="25" t="s">
        <v>46</v>
      </c>
      <c r="P21" s="26" t="s">
        <v>38</v>
      </c>
      <c r="Q21" s="26"/>
      <c r="R21" s="26"/>
      <c r="S21" s="27"/>
      <c r="T21" s="27"/>
      <c r="U21" s="27"/>
      <c r="V21" s="28"/>
      <c r="W21" s="34"/>
      <c r="X21" s="30" t="s">
        <v>1259</v>
      </c>
      <c r="Y21" s="34" t="s">
        <v>42</v>
      </c>
      <c r="Z21" s="29"/>
      <c r="AA21" s="29"/>
      <c r="AB21" s="29"/>
      <c r="AC21" s="29"/>
      <c r="AD21" s="31" t="s">
        <v>30</v>
      </c>
      <c r="AE21" s="31" t="s">
        <v>52</v>
      </c>
    </row>
    <row r="22" spans="1:31" s="35" customFormat="1" ht="60" x14ac:dyDescent="0.2">
      <c r="A22" s="24" t="s">
        <v>29</v>
      </c>
      <c r="B22" s="25">
        <v>5</v>
      </c>
      <c r="C22" s="25" t="s">
        <v>58</v>
      </c>
      <c r="D22" s="26" t="s">
        <v>47</v>
      </c>
      <c r="E22" s="32" t="s">
        <v>59</v>
      </c>
      <c r="F22" s="32" t="s">
        <v>60</v>
      </c>
      <c r="G22" s="33" t="s">
        <v>61</v>
      </c>
      <c r="H22" s="32" t="s">
        <v>35</v>
      </c>
      <c r="I22" s="25">
        <v>2018</v>
      </c>
      <c r="J22" s="25">
        <v>2030</v>
      </c>
      <c r="K22" s="25" t="s">
        <v>36</v>
      </c>
      <c r="L22" s="25"/>
      <c r="M22" s="25"/>
      <c r="N22" s="25"/>
      <c r="O22" s="25" t="s">
        <v>46</v>
      </c>
      <c r="P22" s="26" t="s">
        <v>38</v>
      </c>
      <c r="Q22" s="26"/>
      <c r="R22" s="26"/>
      <c r="S22" s="27"/>
      <c r="T22" s="27"/>
      <c r="U22" s="27"/>
      <c r="V22" s="28"/>
      <c r="W22" s="34"/>
      <c r="X22" s="30" t="s">
        <v>1259</v>
      </c>
      <c r="Y22" s="34" t="s">
        <v>62</v>
      </c>
      <c r="Z22" s="29"/>
      <c r="AA22" s="29"/>
      <c r="AB22" s="29"/>
      <c r="AC22" s="29"/>
      <c r="AD22" s="31" t="s">
        <v>58</v>
      </c>
      <c r="AE22" s="31" t="s">
        <v>47</v>
      </c>
    </row>
    <row r="23" spans="1:31" s="35" customFormat="1" ht="36" x14ac:dyDescent="0.2">
      <c r="A23" s="24" t="s">
        <v>29</v>
      </c>
      <c r="B23" s="25">
        <v>6</v>
      </c>
      <c r="C23" s="25" t="s">
        <v>58</v>
      </c>
      <c r="D23" s="26" t="s">
        <v>52</v>
      </c>
      <c r="E23" s="32" t="s">
        <v>63</v>
      </c>
      <c r="F23" s="32" t="s">
        <v>64</v>
      </c>
      <c r="G23" s="33" t="s">
        <v>65</v>
      </c>
      <c r="H23" s="32" t="s">
        <v>66</v>
      </c>
      <c r="I23" s="25">
        <v>2018</v>
      </c>
      <c r="J23" s="25">
        <v>2030</v>
      </c>
      <c r="K23" s="25" t="s">
        <v>36</v>
      </c>
      <c r="L23" s="25"/>
      <c r="M23" s="25"/>
      <c r="N23" s="25"/>
      <c r="O23" s="25" t="s">
        <v>67</v>
      </c>
      <c r="P23" s="26" t="s">
        <v>68</v>
      </c>
      <c r="Q23" s="26"/>
      <c r="R23" s="26"/>
      <c r="S23" s="27"/>
      <c r="T23" s="27"/>
      <c r="U23" s="27"/>
      <c r="V23" s="28"/>
      <c r="W23" s="34"/>
      <c r="X23" s="30" t="s">
        <v>1259</v>
      </c>
      <c r="Y23" s="34" t="s">
        <v>42</v>
      </c>
      <c r="Z23" s="29"/>
      <c r="AA23" s="29"/>
      <c r="AB23" s="29"/>
      <c r="AC23" s="29"/>
      <c r="AD23" s="31" t="s">
        <v>58</v>
      </c>
      <c r="AE23" s="31" t="s">
        <v>52</v>
      </c>
    </row>
    <row r="24" spans="1:31" s="35" customFormat="1" ht="36" x14ac:dyDescent="0.2">
      <c r="A24" s="24" t="s">
        <v>29</v>
      </c>
      <c r="B24" s="25">
        <v>7</v>
      </c>
      <c r="C24" s="25" t="s">
        <v>58</v>
      </c>
      <c r="D24" s="26" t="s">
        <v>47</v>
      </c>
      <c r="E24" s="32" t="s">
        <v>69</v>
      </c>
      <c r="F24" s="32" t="s">
        <v>70</v>
      </c>
      <c r="G24" s="33" t="s">
        <v>71</v>
      </c>
      <c r="H24" s="32" t="s">
        <v>35</v>
      </c>
      <c r="I24" s="25">
        <v>2018</v>
      </c>
      <c r="J24" s="25">
        <v>2030</v>
      </c>
      <c r="K24" s="25" t="s">
        <v>36</v>
      </c>
      <c r="L24" s="25"/>
      <c r="M24" s="25"/>
      <c r="N24" s="25"/>
      <c r="O24" s="25" t="s">
        <v>67</v>
      </c>
      <c r="P24" s="26" t="s">
        <v>68</v>
      </c>
      <c r="Q24" s="26"/>
      <c r="R24" s="26"/>
      <c r="S24" s="27" t="s">
        <v>72</v>
      </c>
      <c r="T24" s="27"/>
      <c r="U24" s="27"/>
      <c r="V24" s="28"/>
      <c r="W24" s="34"/>
      <c r="X24" s="30" t="s">
        <v>1259</v>
      </c>
      <c r="Y24" s="34" t="s">
        <v>42</v>
      </c>
      <c r="Z24" s="29"/>
      <c r="AA24" s="29"/>
      <c r="AB24" s="29"/>
      <c r="AC24" s="29"/>
      <c r="AD24" s="31" t="s">
        <v>58</v>
      </c>
      <c r="AE24" s="31" t="s">
        <v>47</v>
      </c>
    </row>
    <row r="25" spans="1:31" s="35" customFormat="1" ht="36" x14ac:dyDescent="0.2">
      <c r="A25" s="24" t="s">
        <v>29</v>
      </c>
      <c r="B25" s="25">
        <v>8</v>
      </c>
      <c r="C25" s="25" t="s">
        <v>30</v>
      </c>
      <c r="D25" s="26" t="s">
        <v>52</v>
      </c>
      <c r="E25" s="32" t="s">
        <v>73</v>
      </c>
      <c r="F25" s="32" t="s">
        <v>74</v>
      </c>
      <c r="G25" s="33" t="s">
        <v>75</v>
      </c>
      <c r="H25" s="32" t="s">
        <v>35</v>
      </c>
      <c r="I25" s="25">
        <v>2016</v>
      </c>
      <c r="J25" s="25">
        <v>2019</v>
      </c>
      <c r="K25" s="25" t="s">
        <v>57</v>
      </c>
      <c r="L25" s="25"/>
      <c r="M25" s="25"/>
      <c r="N25" s="25"/>
      <c r="O25" s="25" t="s">
        <v>67</v>
      </c>
      <c r="P25" s="26" t="s">
        <v>68</v>
      </c>
      <c r="Q25" s="26"/>
      <c r="R25" s="26"/>
      <c r="S25" s="27" t="s">
        <v>76</v>
      </c>
      <c r="T25" s="27"/>
      <c r="U25" s="27"/>
      <c r="V25" s="28">
        <v>27358.1</v>
      </c>
      <c r="W25" s="34"/>
      <c r="X25" s="30">
        <v>27358.1</v>
      </c>
      <c r="Y25" s="34" t="s">
        <v>62</v>
      </c>
      <c r="Z25" s="29"/>
      <c r="AA25" s="29"/>
      <c r="AB25" s="29"/>
      <c r="AC25" s="29"/>
      <c r="AD25" s="31" t="s">
        <v>30</v>
      </c>
      <c r="AE25" s="31" t="s">
        <v>52</v>
      </c>
    </row>
    <row r="26" spans="1:31" s="35" customFormat="1" ht="36" x14ac:dyDescent="0.2">
      <c r="A26" s="24" t="s">
        <v>29</v>
      </c>
      <c r="B26" s="25">
        <v>9</v>
      </c>
      <c r="C26" s="25" t="s">
        <v>30</v>
      </c>
      <c r="D26" s="26" t="s">
        <v>52</v>
      </c>
      <c r="E26" s="32" t="s">
        <v>77</v>
      </c>
      <c r="F26" s="32" t="s">
        <v>78</v>
      </c>
      <c r="G26" s="33" t="s">
        <v>79</v>
      </c>
      <c r="H26" s="32" t="s">
        <v>35</v>
      </c>
      <c r="I26" s="25">
        <v>2015</v>
      </c>
      <c r="J26" s="25">
        <v>2030</v>
      </c>
      <c r="K26" s="25" t="s">
        <v>57</v>
      </c>
      <c r="L26" s="25"/>
      <c r="M26" s="25"/>
      <c r="N26" s="25"/>
      <c r="O26" s="25" t="s">
        <v>67</v>
      </c>
      <c r="P26" s="26" t="s">
        <v>68</v>
      </c>
      <c r="Q26" s="26" t="s">
        <v>80</v>
      </c>
      <c r="R26" s="26"/>
      <c r="S26" s="27" t="s">
        <v>72</v>
      </c>
      <c r="T26" s="27"/>
      <c r="U26" s="27"/>
      <c r="V26" s="28"/>
      <c r="W26" s="34"/>
      <c r="X26" s="30">
        <v>0</v>
      </c>
      <c r="Y26" s="34" t="s">
        <v>42</v>
      </c>
      <c r="Z26" s="29"/>
      <c r="AA26" s="29"/>
      <c r="AB26" s="29"/>
      <c r="AC26" s="29"/>
      <c r="AD26" s="31" t="s">
        <v>30</v>
      </c>
      <c r="AE26" s="31" t="s">
        <v>52</v>
      </c>
    </row>
    <row r="27" spans="1:31" s="35" customFormat="1" ht="36" x14ac:dyDescent="0.2">
      <c r="A27" s="24" t="s">
        <v>29</v>
      </c>
      <c r="B27" s="25">
        <v>10</v>
      </c>
      <c r="C27" s="25" t="s">
        <v>30</v>
      </c>
      <c r="D27" s="26" t="s">
        <v>52</v>
      </c>
      <c r="E27" s="32" t="s">
        <v>81</v>
      </c>
      <c r="F27" s="32" t="s">
        <v>82</v>
      </c>
      <c r="G27" s="33" t="s">
        <v>83</v>
      </c>
      <c r="H27" s="32" t="s">
        <v>35</v>
      </c>
      <c r="I27" s="25">
        <v>2017</v>
      </c>
      <c r="J27" s="25">
        <v>2030</v>
      </c>
      <c r="K27" s="25" t="s">
        <v>36</v>
      </c>
      <c r="L27" s="25"/>
      <c r="M27" s="25"/>
      <c r="N27" s="25"/>
      <c r="O27" s="25" t="s">
        <v>67</v>
      </c>
      <c r="P27" s="26" t="s">
        <v>68</v>
      </c>
      <c r="Q27" s="26"/>
      <c r="R27" s="26"/>
      <c r="S27" s="27" t="s">
        <v>76</v>
      </c>
      <c r="T27" s="27"/>
      <c r="U27" s="27"/>
      <c r="V27" s="28">
        <v>5000</v>
      </c>
      <c r="W27" s="34">
        <v>1200</v>
      </c>
      <c r="X27" s="30">
        <v>20600</v>
      </c>
      <c r="Y27" s="34" t="s">
        <v>62</v>
      </c>
      <c r="Z27" s="29"/>
      <c r="AA27" s="29"/>
      <c r="AB27" s="29"/>
      <c r="AC27" s="29"/>
      <c r="AD27" s="31" t="s">
        <v>30</v>
      </c>
      <c r="AE27" s="31" t="s">
        <v>52</v>
      </c>
    </row>
    <row r="28" spans="1:31" s="35" customFormat="1" ht="36" x14ac:dyDescent="0.2">
      <c r="A28" s="24" t="s">
        <v>29</v>
      </c>
      <c r="B28" s="25">
        <v>11</v>
      </c>
      <c r="C28" s="25" t="s">
        <v>30</v>
      </c>
      <c r="D28" s="26" t="s">
        <v>52</v>
      </c>
      <c r="E28" s="32" t="s">
        <v>84</v>
      </c>
      <c r="F28" s="32" t="s">
        <v>85</v>
      </c>
      <c r="G28" s="33" t="s">
        <v>86</v>
      </c>
      <c r="H28" s="32" t="s">
        <v>66</v>
      </c>
      <c r="I28" s="25">
        <v>2016</v>
      </c>
      <c r="J28" s="25">
        <v>2020</v>
      </c>
      <c r="K28" s="25" t="s">
        <v>57</v>
      </c>
      <c r="L28" s="25"/>
      <c r="M28" s="25"/>
      <c r="N28" s="25"/>
      <c r="O28" s="25" t="s">
        <v>67</v>
      </c>
      <c r="P28" s="26" t="s">
        <v>68</v>
      </c>
      <c r="Q28" s="26"/>
      <c r="R28" s="26"/>
      <c r="S28" s="27"/>
      <c r="T28" s="27"/>
      <c r="U28" s="27"/>
      <c r="V28" s="28">
        <v>6000</v>
      </c>
      <c r="W28" s="34"/>
      <c r="X28" s="30">
        <v>6000</v>
      </c>
      <c r="Y28" s="34" t="s">
        <v>42</v>
      </c>
      <c r="Z28" s="29"/>
      <c r="AA28" s="29"/>
      <c r="AB28" s="29"/>
      <c r="AC28" s="29"/>
      <c r="AD28" s="31" t="s">
        <v>30</v>
      </c>
      <c r="AE28" s="31" t="s">
        <v>52</v>
      </c>
    </row>
    <row r="29" spans="1:31" s="35" customFormat="1" ht="36" x14ac:dyDescent="0.2">
      <c r="A29" s="24" t="s">
        <v>29</v>
      </c>
      <c r="B29" s="25">
        <v>12</v>
      </c>
      <c r="C29" s="25" t="s">
        <v>30</v>
      </c>
      <c r="D29" s="26" t="s">
        <v>52</v>
      </c>
      <c r="E29" s="32" t="s">
        <v>87</v>
      </c>
      <c r="F29" s="32" t="s">
        <v>88</v>
      </c>
      <c r="G29" s="33" t="s">
        <v>89</v>
      </c>
      <c r="H29" s="32" t="s">
        <v>66</v>
      </c>
      <c r="I29" s="25">
        <v>2016</v>
      </c>
      <c r="J29" s="25">
        <v>2018</v>
      </c>
      <c r="K29" s="25" t="s">
        <v>57</v>
      </c>
      <c r="L29" s="25"/>
      <c r="M29" s="25"/>
      <c r="N29" s="25"/>
      <c r="O29" s="25" t="s">
        <v>67</v>
      </c>
      <c r="P29" s="26" t="s">
        <v>68</v>
      </c>
      <c r="Q29" s="26"/>
      <c r="R29" s="26"/>
      <c r="S29" s="27" t="s">
        <v>76</v>
      </c>
      <c r="T29" s="27"/>
      <c r="U29" s="27"/>
      <c r="V29" s="28">
        <v>1500</v>
      </c>
      <c r="W29" s="34"/>
      <c r="X29" s="30">
        <v>1500</v>
      </c>
      <c r="Y29" s="34" t="s">
        <v>42</v>
      </c>
      <c r="Z29" s="29"/>
      <c r="AA29" s="29"/>
      <c r="AB29" s="29"/>
      <c r="AC29" s="29"/>
      <c r="AD29" s="31" t="s">
        <v>30</v>
      </c>
      <c r="AE29" s="31" t="s">
        <v>52</v>
      </c>
    </row>
    <row r="30" spans="1:31" s="35" customFormat="1" ht="36" x14ac:dyDescent="0.2">
      <c r="A30" s="24" t="s">
        <v>29</v>
      </c>
      <c r="B30" s="25">
        <v>13</v>
      </c>
      <c r="C30" s="25" t="s">
        <v>58</v>
      </c>
      <c r="D30" s="26" t="s">
        <v>90</v>
      </c>
      <c r="E30" s="32" t="s">
        <v>91</v>
      </c>
      <c r="F30" s="32" t="s">
        <v>92</v>
      </c>
      <c r="G30" s="33" t="s">
        <v>93</v>
      </c>
      <c r="H30" s="32" t="s">
        <v>66</v>
      </c>
      <c r="I30" s="25">
        <v>2017</v>
      </c>
      <c r="J30" s="25">
        <v>2030</v>
      </c>
      <c r="K30" s="25" t="s">
        <v>36</v>
      </c>
      <c r="L30" s="25"/>
      <c r="M30" s="25"/>
      <c r="N30" s="25"/>
      <c r="O30" s="25" t="s">
        <v>67</v>
      </c>
      <c r="P30" s="26" t="s">
        <v>68</v>
      </c>
      <c r="Q30" s="26"/>
      <c r="R30" s="26"/>
      <c r="S30" s="27"/>
      <c r="T30" s="27"/>
      <c r="U30" s="27"/>
      <c r="V30" s="28"/>
      <c r="W30" s="34"/>
      <c r="X30" s="30" t="s">
        <v>1259</v>
      </c>
      <c r="Y30" s="34" t="s">
        <v>42</v>
      </c>
      <c r="Z30" s="29"/>
      <c r="AA30" s="29"/>
      <c r="AB30" s="29"/>
      <c r="AC30" s="29"/>
      <c r="AD30" s="31" t="s">
        <v>58</v>
      </c>
      <c r="AE30" s="31" t="s">
        <v>90</v>
      </c>
    </row>
    <row r="31" spans="1:31" s="35" customFormat="1" ht="36" x14ac:dyDescent="0.2">
      <c r="A31" s="24" t="s">
        <v>29</v>
      </c>
      <c r="B31" s="25">
        <v>14</v>
      </c>
      <c r="C31" s="25" t="s">
        <v>30</v>
      </c>
      <c r="D31" s="26" t="s">
        <v>52</v>
      </c>
      <c r="E31" s="32" t="s">
        <v>94</v>
      </c>
      <c r="F31" s="32" t="s">
        <v>95</v>
      </c>
      <c r="G31" s="33" t="s">
        <v>96</v>
      </c>
      <c r="H31" s="32" t="s">
        <v>66</v>
      </c>
      <c r="I31" s="25">
        <v>2017</v>
      </c>
      <c r="J31" s="25">
        <v>2030</v>
      </c>
      <c r="K31" s="25" t="s">
        <v>36</v>
      </c>
      <c r="L31" s="25"/>
      <c r="M31" s="25"/>
      <c r="N31" s="25"/>
      <c r="O31" s="25" t="s">
        <v>67</v>
      </c>
      <c r="P31" s="26" t="s">
        <v>68</v>
      </c>
      <c r="Q31" s="26"/>
      <c r="R31" s="26"/>
      <c r="S31" s="27"/>
      <c r="T31" s="27"/>
      <c r="U31" s="27"/>
      <c r="V31" s="28"/>
      <c r="W31" s="34"/>
      <c r="X31" s="30" t="s">
        <v>1259</v>
      </c>
      <c r="Y31" s="36" t="s">
        <v>116</v>
      </c>
      <c r="Z31" s="29"/>
      <c r="AA31" s="29"/>
      <c r="AB31" s="29"/>
      <c r="AC31" s="29"/>
      <c r="AD31" s="31" t="s">
        <v>30</v>
      </c>
      <c r="AE31" s="31" t="s">
        <v>52</v>
      </c>
    </row>
    <row r="32" spans="1:31" s="35" customFormat="1" ht="60" x14ac:dyDescent="0.2">
      <c r="A32" s="24" t="s">
        <v>29</v>
      </c>
      <c r="B32" s="25">
        <v>15</v>
      </c>
      <c r="C32" s="25" t="s">
        <v>30</v>
      </c>
      <c r="D32" s="26" t="s">
        <v>52</v>
      </c>
      <c r="E32" s="32" t="s">
        <v>97</v>
      </c>
      <c r="F32" s="32" t="s">
        <v>98</v>
      </c>
      <c r="G32" s="33" t="s">
        <v>99</v>
      </c>
      <c r="H32" s="32" t="s">
        <v>66</v>
      </c>
      <c r="I32" s="25">
        <v>2018</v>
      </c>
      <c r="J32" s="25">
        <v>2019</v>
      </c>
      <c r="K32" s="25" t="s">
        <v>36</v>
      </c>
      <c r="L32" s="25"/>
      <c r="M32" s="25"/>
      <c r="N32" s="25"/>
      <c r="O32" s="25" t="s">
        <v>67</v>
      </c>
      <c r="P32" s="26" t="s">
        <v>68</v>
      </c>
      <c r="Q32" s="26"/>
      <c r="R32" s="26"/>
      <c r="S32" s="27"/>
      <c r="T32" s="27"/>
      <c r="U32" s="27"/>
      <c r="V32" s="37">
        <v>30000</v>
      </c>
      <c r="W32" s="36"/>
      <c r="X32" s="38">
        <v>30000</v>
      </c>
      <c r="Y32" s="36" t="s">
        <v>62</v>
      </c>
      <c r="Z32" s="29"/>
      <c r="AA32" s="29"/>
      <c r="AB32" s="29"/>
      <c r="AC32" s="29"/>
      <c r="AD32" s="31" t="s">
        <v>30</v>
      </c>
      <c r="AE32" s="31" t="s">
        <v>52</v>
      </c>
    </row>
    <row r="33" spans="1:31" s="35" customFormat="1" ht="48" x14ac:dyDescent="0.2">
      <c r="A33" s="24" t="s">
        <v>29</v>
      </c>
      <c r="B33" s="25">
        <v>16</v>
      </c>
      <c r="C33" s="25" t="s">
        <v>30</v>
      </c>
      <c r="D33" s="26" t="s">
        <v>52</v>
      </c>
      <c r="E33" s="32" t="s">
        <v>100</v>
      </c>
      <c r="F33" s="32" t="s">
        <v>101</v>
      </c>
      <c r="G33" s="33" t="s">
        <v>102</v>
      </c>
      <c r="H33" s="32" t="s">
        <v>66</v>
      </c>
      <c r="I33" s="25">
        <v>2018</v>
      </c>
      <c r="J33" s="25">
        <v>2030</v>
      </c>
      <c r="K33" s="25" t="s">
        <v>36</v>
      </c>
      <c r="L33" s="25"/>
      <c r="M33" s="25"/>
      <c r="N33" s="25"/>
      <c r="O33" s="25" t="s">
        <v>67</v>
      </c>
      <c r="P33" s="26" t="s">
        <v>68</v>
      </c>
      <c r="Q33" s="26"/>
      <c r="R33" s="26"/>
      <c r="S33" s="27"/>
      <c r="T33" s="27"/>
      <c r="U33" s="27"/>
      <c r="V33" s="37">
        <v>3500</v>
      </c>
      <c r="W33" s="36"/>
      <c r="X33" s="38">
        <v>3500</v>
      </c>
      <c r="Y33" s="34" t="s">
        <v>42</v>
      </c>
      <c r="Z33" s="29"/>
      <c r="AA33" s="29"/>
      <c r="AB33" s="29"/>
      <c r="AC33" s="29"/>
      <c r="AD33" s="31" t="s">
        <v>30</v>
      </c>
      <c r="AE33" s="31" t="s">
        <v>52</v>
      </c>
    </row>
    <row r="34" spans="1:31" s="35" customFormat="1" ht="36" x14ac:dyDescent="0.2">
      <c r="A34" s="24" t="s">
        <v>29</v>
      </c>
      <c r="B34" s="25">
        <v>17</v>
      </c>
      <c r="C34" s="25" t="s">
        <v>30</v>
      </c>
      <c r="D34" s="26" t="s">
        <v>52</v>
      </c>
      <c r="E34" s="32" t="s">
        <v>103</v>
      </c>
      <c r="F34" s="32" t="s">
        <v>104</v>
      </c>
      <c r="G34" s="33" t="s">
        <v>105</v>
      </c>
      <c r="H34" s="32" t="s">
        <v>66</v>
      </c>
      <c r="I34" s="25">
        <v>2018</v>
      </c>
      <c r="J34" s="25">
        <v>2025</v>
      </c>
      <c r="K34" s="25" t="s">
        <v>36</v>
      </c>
      <c r="L34" s="25"/>
      <c r="M34" s="25"/>
      <c r="N34" s="25"/>
      <c r="O34" s="25" t="s">
        <v>67</v>
      </c>
      <c r="P34" s="26" t="s">
        <v>68</v>
      </c>
      <c r="Q34" s="26"/>
      <c r="R34" s="26"/>
      <c r="S34" s="27"/>
      <c r="T34" s="27"/>
      <c r="U34" s="27"/>
      <c r="V34" s="28"/>
      <c r="W34" s="34"/>
      <c r="X34" s="30" t="s">
        <v>1259</v>
      </c>
      <c r="Y34" s="34" t="s">
        <v>62</v>
      </c>
      <c r="Z34" s="29"/>
      <c r="AA34" s="29"/>
      <c r="AB34" s="29"/>
      <c r="AC34" s="29"/>
      <c r="AD34" s="31" t="s">
        <v>30</v>
      </c>
      <c r="AE34" s="31" t="s">
        <v>52</v>
      </c>
    </row>
    <row r="35" spans="1:31" s="35" customFormat="1" ht="36" x14ac:dyDescent="0.2">
      <c r="A35" s="24" t="s">
        <v>29</v>
      </c>
      <c r="B35" s="25">
        <v>18</v>
      </c>
      <c r="C35" s="25" t="s">
        <v>30</v>
      </c>
      <c r="D35" s="26" t="s">
        <v>106</v>
      </c>
      <c r="E35" s="32" t="s">
        <v>107</v>
      </c>
      <c r="F35" s="32" t="s">
        <v>108</v>
      </c>
      <c r="G35" s="33" t="s">
        <v>109</v>
      </c>
      <c r="H35" s="32" t="s">
        <v>110</v>
      </c>
      <c r="I35" s="25">
        <v>2016</v>
      </c>
      <c r="J35" s="25">
        <v>2030</v>
      </c>
      <c r="K35" s="25" t="s">
        <v>57</v>
      </c>
      <c r="L35" s="25"/>
      <c r="M35" s="25"/>
      <c r="N35" s="25"/>
      <c r="O35" s="25" t="s">
        <v>111</v>
      </c>
      <c r="P35" s="26" t="s">
        <v>112</v>
      </c>
      <c r="Q35" s="26" t="s">
        <v>39</v>
      </c>
      <c r="R35" s="26" t="s">
        <v>40</v>
      </c>
      <c r="S35" s="27"/>
      <c r="T35" s="27"/>
      <c r="U35" s="27"/>
      <c r="V35" s="28"/>
      <c r="W35" s="34"/>
      <c r="X35" s="30" t="s">
        <v>1259</v>
      </c>
      <c r="Y35" s="39" t="s">
        <v>62</v>
      </c>
      <c r="Z35" s="29"/>
      <c r="AA35" s="29"/>
      <c r="AB35" s="29"/>
      <c r="AC35" s="29"/>
      <c r="AD35" s="31" t="s">
        <v>30</v>
      </c>
      <c r="AE35" s="31" t="s">
        <v>106</v>
      </c>
    </row>
    <row r="36" spans="1:31" s="35" customFormat="1" ht="48" x14ac:dyDescent="0.2">
      <c r="A36" s="24" t="s">
        <v>29</v>
      </c>
      <c r="B36" s="25">
        <v>19</v>
      </c>
      <c r="C36" s="25" t="s">
        <v>30</v>
      </c>
      <c r="D36" s="26" t="s">
        <v>106</v>
      </c>
      <c r="E36" s="32" t="s">
        <v>113</v>
      </c>
      <c r="F36" s="32" t="s">
        <v>114</v>
      </c>
      <c r="G36" s="33" t="s">
        <v>115</v>
      </c>
      <c r="H36" s="32" t="s">
        <v>110</v>
      </c>
      <c r="I36" s="25">
        <v>2018</v>
      </c>
      <c r="J36" s="25">
        <v>2019</v>
      </c>
      <c r="K36" s="25" t="s">
        <v>36</v>
      </c>
      <c r="L36" s="25"/>
      <c r="M36" s="25"/>
      <c r="N36" s="25"/>
      <c r="O36" s="25" t="s">
        <v>111</v>
      </c>
      <c r="P36" s="26" t="s">
        <v>112</v>
      </c>
      <c r="Q36" s="26" t="s">
        <v>39</v>
      </c>
      <c r="R36" s="26" t="s">
        <v>40</v>
      </c>
      <c r="S36" s="27"/>
      <c r="T36" s="27"/>
      <c r="U36" s="27"/>
      <c r="V36" s="28">
        <v>400000</v>
      </c>
      <c r="W36" s="34"/>
      <c r="X36" s="30">
        <v>400000</v>
      </c>
      <c r="Y36" s="34" t="s">
        <v>116</v>
      </c>
      <c r="Z36" s="29"/>
      <c r="AA36" s="29"/>
      <c r="AB36" s="29"/>
      <c r="AC36" s="29"/>
      <c r="AD36" s="31" t="s">
        <v>30</v>
      </c>
      <c r="AE36" s="31" t="s">
        <v>106</v>
      </c>
    </row>
    <row r="37" spans="1:31" s="35" customFormat="1" ht="60" x14ac:dyDescent="0.2">
      <c r="A37" s="24" t="s">
        <v>29</v>
      </c>
      <c r="B37" s="25">
        <v>20</v>
      </c>
      <c r="C37" s="25" t="s">
        <v>30</v>
      </c>
      <c r="D37" s="26" t="s">
        <v>106</v>
      </c>
      <c r="E37" s="32" t="s">
        <v>117</v>
      </c>
      <c r="F37" s="32" t="s">
        <v>118</v>
      </c>
      <c r="G37" s="33" t="s">
        <v>119</v>
      </c>
      <c r="H37" s="32" t="s">
        <v>66</v>
      </c>
      <c r="I37" s="25">
        <v>2017</v>
      </c>
      <c r="J37" s="25">
        <v>2021</v>
      </c>
      <c r="K37" s="25" t="s">
        <v>57</v>
      </c>
      <c r="L37" s="25"/>
      <c r="M37" s="25"/>
      <c r="N37" s="25"/>
      <c r="O37" s="25" t="s">
        <v>111</v>
      </c>
      <c r="P37" s="26" t="s">
        <v>39</v>
      </c>
      <c r="Q37" s="26" t="s">
        <v>40</v>
      </c>
      <c r="R37" s="26"/>
      <c r="S37" s="27"/>
      <c r="T37" s="27"/>
      <c r="U37" s="27"/>
      <c r="V37" s="28"/>
      <c r="W37" s="34"/>
      <c r="X37" s="30" t="s">
        <v>1259</v>
      </c>
      <c r="Y37" s="34" t="s">
        <v>42</v>
      </c>
      <c r="Z37" s="29"/>
      <c r="AA37" s="29"/>
      <c r="AB37" s="29"/>
      <c r="AC37" s="29"/>
      <c r="AD37" s="31" t="s">
        <v>30</v>
      </c>
      <c r="AE37" s="31" t="s">
        <v>106</v>
      </c>
    </row>
    <row r="38" spans="1:31" s="35" customFormat="1" ht="72" x14ac:dyDescent="0.2">
      <c r="A38" s="24" t="s">
        <v>29</v>
      </c>
      <c r="B38" s="25">
        <v>21</v>
      </c>
      <c r="C38" s="25" t="s">
        <v>30</v>
      </c>
      <c r="D38" s="26" t="s">
        <v>90</v>
      </c>
      <c r="E38" s="32" t="s">
        <v>120</v>
      </c>
      <c r="F38" s="32" t="s">
        <v>121</v>
      </c>
      <c r="G38" s="33" t="s">
        <v>122</v>
      </c>
      <c r="H38" s="32" t="s">
        <v>66</v>
      </c>
      <c r="I38" s="25">
        <v>2016</v>
      </c>
      <c r="J38" s="25">
        <v>2018</v>
      </c>
      <c r="K38" s="25" t="s">
        <v>57</v>
      </c>
      <c r="L38" s="25"/>
      <c r="M38" s="25"/>
      <c r="N38" s="25"/>
      <c r="O38" s="25" t="s">
        <v>37</v>
      </c>
      <c r="P38" s="26" t="s">
        <v>39</v>
      </c>
      <c r="Q38" s="26" t="s">
        <v>40</v>
      </c>
      <c r="R38" s="26" t="s">
        <v>123</v>
      </c>
      <c r="S38" s="27" t="s">
        <v>124</v>
      </c>
      <c r="T38" s="27"/>
      <c r="U38" s="27"/>
      <c r="V38" s="28"/>
      <c r="W38" s="34"/>
      <c r="X38" s="30" t="s">
        <v>1259</v>
      </c>
      <c r="Y38" s="34" t="s">
        <v>42</v>
      </c>
      <c r="Z38" s="29"/>
      <c r="AA38" s="29"/>
      <c r="AB38" s="29"/>
      <c r="AC38" s="29"/>
      <c r="AD38" s="31" t="s">
        <v>30</v>
      </c>
      <c r="AE38" s="31" t="s">
        <v>90</v>
      </c>
    </row>
    <row r="39" spans="1:31" s="35" customFormat="1" ht="72" x14ac:dyDescent="0.2">
      <c r="A39" s="24" t="s">
        <v>29</v>
      </c>
      <c r="B39" s="25">
        <v>22</v>
      </c>
      <c r="C39" s="25" t="s">
        <v>30</v>
      </c>
      <c r="D39" s="26" t="s">
        <v>47</v>
      </c>
      <c r="E39" s="32" t="s">
        <v>125</v>
      </c>
      <c r="F39" s="32" t="s">
        <v>126</v>
      </c>
      <c r="G39" s="33" t="s">
        <v>127</v>
      </c>
      <c r="H39" s="32" t="s">
        <v>35</v>
      </c>
      <c r="I39" s="25">
        <v>2018</v>
      </c>
      <c r="J39" s="25">
        <v>2025</v>
      </c>
      <c r="K39" s="25" t="s">
        <v>36</v>
      </c>
      <c r="L39" s="25"/>
      <c r="M39" s="25"/>
      <c r="N39" s="25"/>
      <c r="O39" s="25" t="s">
        <v>67</v>
      </c>
      <c r="P39" s="26" t="s">
        <v>128</v>
      </c>
      <c r="Q39" s="26"/>
      <c r="R39" s="26"/>
      <c r="S39" s="27"/>
      <c r="T39" s="27"/>
      <c r="U39" s="27"/>
      <c r="V39" s="28"/>
      <c r="W39" s="34"/>
      <c r="X39" s="30" t="s">
        <v>1259</v>
      </c>
      <c r="Y39" s="34" t="s">
        <v>42</v>
      </c>
      <c r="Z39" s="29"/>
      <c r="AA39" s="29"/>
      <c r="AB39" s="29"/>
      <c r="AC39" s="29"/>
      <c r="AD39" s="31" t="s">
        <v>30</v>
      </c>
      <c r="AE39" s="31" t="s">
        <v>47</v>
      </c>
    </row>
    <row r="40" spans="1:31" s="35" customFormat="1" ht="36" x14ac:dyDescent="0.2">
      <c r="A40" s="24" t="s">
        <v>29</v>
      </c>
      <c r="B40" s="25">
        <v>23</v>
      </c>
      <c r="C40" s="25" t="s">
        <v>30</v>
      </c>
      <c r="D40" s="26" t="s">
        <v>47</v>
      </c>
      <c r="E40" s="32" t="s">
        <v>129</v>
      </c>
      <c r="F40" s="32" t="s">
        <v>130</v>
      </c>
      <c r="G40" s="33" t="s">
        <v>131</v>
      </c>
      <c r="H40" s="32" t="s">
        <v>35</v>
      </c>
      <c r="I40" s="25">
        <v>2018</v>
      </c>
      <c r="J40" s="25">
        <v>2020</v>
      </c>
      <c r="K40" s="25" t="s">
        <v>36</v>
      </c>
      <c r="L40" s="25"/>
      <c r="M40" s="25"/>
      <c r="N40" s="25"/>
      <c r="O40" s="25" t="s">
        <v>67</v>
      </c>
      <c r="P40" s="26" t="s">
        <v>128</v>
      </c>
      <c r="Q40" s="26"/>
      <c r="R40" s="26"/>
      <c r="S40" s="27"/>
      <c r="T40" s="27"/>
      <c r="U40" s="27"/>
      <c r="V40" s="28"/>
      <c r="W40" s="34"/>
      <c r="X40" s="30" t="s">
        <v>1259</v>
      </c>
      <c r="Y40" s="34" t="s">
        <v>42</v>
      </c>
      <c r="Z40" s="29"/>
      <c r="AA40" s="29"/>
      <c r="AB40" s="29"/>
      <c r="AC40" s="29"/>
      <c r="AD40" s="31" t="s">
        <v>30</v>
      </c>
      <c r="AE40" s="31" t="s">
        <v>47</v>
      </c>
    </row>
    <row r="41" spans="1:31" s="35" customFormat="1" ht="24" x14ac:dyDescent="0.2">
      <c r="A41" s="24" t="s">
        <v>29</v>
      </c>
      <c r="B41" s="25">
        <v>24</v>
      </c>
      <c r="C41" s="25" t="s">
        <v>30</v>
      </c>
      <c r="D41" s="26" t="s">
        <v>106</v>
      </c>
      <c r="E41" s="32" t="s">
        <v>132</v>
      </c>
      <c r="F41" s="32" t="s">
        <v>133</v>
      </c>
      <c r="G41" s="33" t="s">
        <v>134</v>
      </c>
      <c r="H41" s="32" t="s">
        <v>66</v>
      </c>
      <c r="I41" s="25">
        <v>2017</v>
      </c>
      <c r="J41" s="25">
        <v>2018</v>
      </c>
      <c r="K41" s="25" t="s">
        <v>57</v>
      </c>
      <c r="L41" s="25"/>
      <c r="M41" s="25"/>
      <c r="N41" s="25"/>
      <c r="O41" s="25" t="s">
        <v>37</v>
      </c>
      <c r="P41" s="26" t="s">
        <v>123</v>
      </c>
      <c r="Q41" s="26"/>
      <c r="R41" s="26"/>
      <c r="S41" s="27"/>
      <c r="T41" s="27"/>
      <c r="U41" s="27"/>
      <c r="V41" s="28">
        <v>2000</v>
      </c>
      <c r="W41" s="34"/>
      <c r="X41" s="30">
        <v>2000</v>
      </c>
      <c r="Y41" s="34" t="s">
        <v>42</v>
      </c>
      <c r="Z41" s="29"/>
      <c r="AA41" s="29"/>
      <c r="AB41" s="29"/>
      <c r="AC41" s="29"/>
      <c r="AD41" s="31" t="s">
        <v>30</v>
      </c>
      <c r="AE41" s="31" t="s">
        <v>106</v>
      </c>
    </row>
    <row r="42" spans="1:31" s="35" customFormat="1" ht="36" x14ac:dyDescent="0.2">
      <c r="A42" s="24" t="s">
        <v>29</v>
      </c>
      <c r="B42" s="25">
        <v>25</v>
      </c>
      <c r="C42" s="25" t="s">
        <v>30</v>
      </c>
      <c r="D42" s="26" t="s">
        <v>135</v>
      </c>
      <c r="E42" s="32" t="s">
        <v>136</v>
      </c>
      <c r="F42" s="32" t="s">
        <v>137</v>
      </c>
      <c r="G42" s="33" t="s">
        <v>138</v>
      </c>
      <c r="H42" s="32" t="s">
        <v>66</v>
      </c>
      <c r="I42" s="25">
        <v>2015</v>
      </c>
      <c r="J42" s="25">
        <v>2020</v>
      </c>
      <c r="K42" s="25" t="s">
        <v>57</v>
      </c>
      <c r="L42" s="25" t="s">
        <v>139</v>
      </c>
      <c r="M42" s="25"/>
      <c r="N42" s="25"/>
      <c r="O42" s="25" t="s">
        <v>37</v>
      </c>
      <c r="P42" s="26" t="s">
        <v>123</v>
      </c>
      <c r="Q42" s="26"/>
      <c r="R42" s="26"/>
      <c r="S42" s="27" t="s">
        <v>140</v>
      </c>
      <c r="T42" s="27"/>
      <c r="U42" s="27"/>
      <c r="V42" s="28"/>
      <c r="W42" s="34"/>
      <c r="X42" s="30">
        <v>0</v>
      </c>
      <c r="Y42" s="34" t="s">
        <v>42</v>
      </c>
      <c r="Z42" s="29"/>
      <c r="AA42" s="29"/>
      <c r="AB42" s="29"/>
      <c r="AC42" s="29"/>
      <c r="AD42" s="31" t="s">
        <v>30</v>
      </c>
      <c r="AE42" s="31" t="s">
        <v>135</v>
      </c>
    </row>
    <row r="43" spans="1:31" s="35" customFormat="1" ht="60" x14ac:dyDescent="0.2">
      <c r="A43" s="24" t="s">
        <v>29</v>
      </c>
      <c r="B43" s="25">
        <v>26</v>
      </c>
      <c r="C43" s="25" t="s">
        <v>30</v>
      </c>
      <c r="D43" s="26" t="s">
        <v>135</v>
      </c>
      <c r="E43" s="32" t="s">
        <v>141</v>
      </c>
      <c r="F43" s="32" t="s">
        <v>142</v>
      </c>
      <c r="G43" s="33" t="s">
        <v>143</v>
      </c>
      <c r="H43" s="32" t="s">
        <v>66</v>
      </c>
      <c r="I43" s="25">
        <v>2018</v>
      </c>
      <c r="J43" s="25">
        <v>2020</v>
      </c>
      <c r="K43" s="25" t="s">
        <v>36</v>
      </c>
      <c r="L43" s="25" t="s">
        <v>139</v>
      </c>
      <c r="M43" s="25"/>
      <c r="N43" s="25"/>
      <c r="O43" s="25" t="s">
        <v>37</v>
      </c>
      <c r="P43" s="26" t="s">
        <v>123</v>
      </c>
      <c r="Q43" s="26" t="s">
        <v>144</v>
      </c>
      <c r="R43" s="26"/>
      <c r="S43" s="27" t="s">
        <v>140</v>
      </c>
      <c r="T43" s="27"/>
      <c r="U43" s="27"/>
      <c r="V43" s="28">
        <v>313657.90000000002</v>
      </c>
      <c r="W43" s="34"/>
      <c r="X43" s="30">
        <v>313657.90000000002</v>
      </c>
      <c r="Y43" s="34" t="s">
        <v>116</v>
      </c>
      <c r="Z43" s="29"/>
      <c r="AA43" s="29"/>
      <c r="AB43" s="29"/>
      <c r="AC43" s="29"/>
      <c r="AD43" s="31" t="s">
        <v>30</v>
      </c>
      <c r="AE43" s="31" t="s">
        <v>135</v>
      </c>
    </row>
    <row r="44" spans="1:31" s="35" customFormat="1" ht="48" x14ac:dyDescent="0.2">
      <c r="A44" s="24" t="s">
        <v>29</v>
      </c>
      <c r="B44" s="25">
        <v>27</v>
      </c>
      <c r="C44" s="25" t="s">
        <v>30</v>
      </c>
      <c r="D44" s="26" t="s">
        <v>145</v>
      </c>
      <c r="E44" s="32" t="s">
        <v>146</v>
      </c>
      <c r="F44" s="32" t="s">
        <v>147</v>
      </c>
      <c r="G44" s="33" t="s">
        <v>148</v>
      </c>
      <c r="H44" s="32" t="s">
        <v>149</v>
      </c>
      <c r="I44" s="25">
        <v>2018</v>
      </c>
      <c r="J44" s="25">
        <v>2030</v>
      </c>
      <c r="K44" s="25" t="s">
        <v>36</v>
      </c>
      <c r="L44" s="25" t="s">
        <v>139</v>
      </c>
      <c r="M44" s="25"/>
      <c r="N44" s="25"/>
      <c r="O44" s="25" t="s">
        <v>37</v>
      </c>
      <c r="P44" s="26" t="s">
        <v>150</v>
      </c>
      <c r="Q44" s="26"/>
      <c r="R44" s="26"/>
      <c r="S44" s="27" t="s">
        <v>140</v>
      </c>
      <c r="T44" s="27"/>
      <c r="U44" s="27"/>
      <c r="V44" s="28"/>
      <c r="W44" s="34"/>
      <c r="X44" s="30" t="s">
        <v>1259</v>
      </c>
      <c r="Y44" s="34" t="s">
        <v>42</v>
      </c>
      <c r="Z44" s="29"/>
      <c r="AA44" s="29"/>
      <c r="AB44" s="29"/>
      <c r="AC44" s="29"/>
      <c r="AD44" s="31" t="s">
        <v>30</v>
      </c>
      <c r="AE44" s="31" t="s">
        <v>145</v>
      </c>
    </row>
    <row r="45" spans="1:31" s="35" customFormat="1" ht="36" x14ac:dyDescent="0.2">
      <c r="A45" s="24" t="s">
        <v>29</v>
      </c>
      <c r="B45" s="25">
        <v>28</v>
      </c>
      <c r="C45" s="25" t="s">
        <v>30</v>
      </c>
      <c r="D45" s="26" t="s">
        <v>145</v>
      </c>
      <c r="E45" s="32" t="s">
        <v>151</v>
      </c>
      <c r="F45" s="32" t="s">
        <v>152</v>
      </c>
      <c r="G45" s="33" t="s">
        <v>153</v>
      </c>
      <c r="H45" s="32" t="s">
        <v>149</v>
      </c>
      <c r="I45" s="25">
        <v>2017</v>
      </c>
      <c r="J45" s="25">
        <v>2020</v>
      </c>
      <c r="K45" s="25" t="s">
        <v>57</v>
      </c>
      <c r="L45" s="25" t="s">
        <v>139</v>
      </c>
      <c r="M45" s="25"/>
      <c r="N45" s="25"/>
      <c r="O45" s="25" t="s">
        <v>37</v>
      </c>
      <c r="P45" s="26" t="s">
        <v>150</v>
      </c>
      <c r="Q45" s="26"/>
      <c r="R45" s="26"/>
      <c r="S45" s="27" t="s">
        <v>140</v>
      </c>
      <c r="T45" s="27"/>
      <c r="U45" s="27"/>
      <c r="V45" s="28"/>
      <c r="W45" s="34"/>
      <c r="X45" s="30" t="s">
        <v>1259</v>
      </c>
      <c r="Y45" s="34" t="s">
        <v>42</v>
      </c>
      <c r="Z45" s="29"/>
      <c r="AA45" s="29"/>
      <c r="AB45" s="29"/>
      <c r="AC45" s="29"/>
      <c r="AD45" s="31" t="s">
        <v>30</v>
      </c>
      <c r="AE45" s="31" t="s">
        <v>145</v>
      </c>
    </row>
    <row r="46" spans="1:31" s="35" customFormat="1" ht="48" x14ac:dyDescent="0.2">
      <c r="A46" s="24" t="s">
        <v>29</v>
      </c>
      <c r="B46" s="25">
        <v>29</v>
      </c>
      <c r="C46" s="25" t="s">
        <v>30</v>
      </c>
      <c r="D46" s="26" t="s">
        <v>145</v>
      </c>
      <c r="E46" s="32" t="s">
        <v>154</v>
      </c>
      <c r="F46" s="32" t="s">
        <v>155</v>
      </c>
      <c r="G46" s="33" t="s">
        <v>156</v>
      </c>
      <c r="H46" s="32" t="s">
        <v>35</v>
      </c>
      <c r="I46" s="25">
        <v>2018</v>
      </c>
      <c r="J46" s="25">
        <v>2030</v>
      </c>
      <c r="K46" s="25" t="s">
        <v>36</v>
      </c>
      <c r="L46" s="25" t="s">
        <v>139</v>
      </c>
      <c r="M46" s="25"/>
      <c r="N46" s="25"/>
      <c r="O46" s="25" t="s">
        <v>37</v>
      </c>
      <c r="P46" s="26" t="s">
        <v>150</v>
      </c>
      <c r="Q46" s="26"/>
      <c r="R46" s="26"/>
      <c r="S46" s="27" t="s">
        <v>140</v>
      </c>
      <c r="T46" s="27"/>
      <c r="U46" s="27"/>
      <c r="V46" s="28">
        <v>5000</v>
      </c>
      <c r="W46" s="34">
        <v>1200</v>
      </c>
      <c r="X46" s="30">
        <v>19400</v>
      </c>
      <c r="Y46" s="34" t="s">
        <v>62</v>
      </c>
      <c r="Z46" s="29"/>
      <c r="AA46" s="29"/>
      <c r="AB46" s="29"/>
      <c r="AC46" s="29"/>
      <c r="AD46" s="31" t="s">
        <v>30</v>
      </c>
      <c r="AE46" s="31" t="s">
        <v>145</v>
      </c>
    </row>
    <row r="47" spans="1:31" s="35" customFormat="1" ht="48" x14ac:dyDescent="0.2">
      <c r="A47" s="24" t="s">
        <v>29</v>
      </c>
      <c r="B47" s="25">
        <v>30</v>
      </c>
      <c r="C47" s="25" t="s">
        <v>30</v>
      </c>
      <c r="D47" s="26" t="s">
        <v>145</v>
      </c>
      <c r="E47" s="32" t="s">
        <v>157</v>
      </c>
      <c r="F47" s="32" t="s">
        <v>158</v>
      </c>
      <c r="G47" s="33" t="s">
        <v>159</v>
      </c>
      <c r="H47" s="32" t="s">
        <v>66</v>
      </c>
      <c r="I47" s="25">
        <v>2018</v>
      </c>
      <c r="J47" s="25">
        <v>2030</v>
      </c>
      <c r="K47" s="25" t="s">
        <v>36</v>
      </c>
      <c r="L47" s="25" t="s">
        <v>139</v>
      </c>
      <c r="M47" s="25"/>
      <c r="N47" s="25"/>
      <c r="O47" s="25" t="s">
        <v>160</v>
      </c>
      <c r="P47" s="26" t="s">
        <v>150</v>
      </c>
      <c r="Q47" s="26"/>
      <c r="R47" s="26"/>
      <c r="S47" s="27" t="s">
        <v>140</v>
      </c>
      <c r="T47" s="27"/>
      <c r="U47" s="27"/>
      <c r="V47" s="28"/>
      <c r="W47" s="34"/>
      <c r="X47" s="30" t="s">
        <v>1259</v>
      </c>
      <c r="Y47" s="34" t="s">
        <v>62</v>
      </c>
      <c r="Z47" s="29"/>
      <c r="AA47" s="29"/>
      <c r="AB47" s="29"/>
      <c r="AC47" s="29"/>
      <c r="AD47" s="31" t="s">
        <v>30</v>
      </c>
      <c r="AE47" s="31" t="s">
        <v>145</v>
      </c>
    </row>
    <row r="48" spans="1:31" s="35" customFormat="1" ht="36" x14ac:dyDescent="0.2">
      <c r="A48" s="24" t="s">
        <v>29</v>
      </c>
      <c r="B48" s="25">
        <v>31</v>
      </c>
      <c r="C48" s="25" t="s">
        <v>30</v>
      </c>
      <c r="D48" s="26" t="s">
        <v>145</v>
      </c>
      <c r="E48" s="32" t="s">
        <v>161</v>
      </c>
      <c r="F48" s="32" t="s">
        <v>162</v>
      </c>
      <c r="G48" s="33" t="s">
        <v>163</v>
      </c>
      <c r="H48" s="32" t="s">
        <v>149</v>
      </c>
      <c r="I48" s="25">
        <v>2018</v>
      </c>
      <c r="J48" s="25">
        <v>2025</v>
      </c>
      <c r="K48" s="25" t="s">
        <v>36</v>
      </c>
      <c r="L48" s="25" t="s">
        <v>139</v>
      </c>
      <c r="M48" s="25"/>
      <c r="N48" s="25"/>
      <c r="O48" s="25" t="s">
        <v>160</v>
      </c>
      <c r="P48" s="26" t="s">
        <v>150</v>
      </c>
      <c r="Q48" s="26"/>
      <c r="R48" s="26"/>
      <c r="S48" s="27" t="s">
        <v>140</v>
      </c>
      <c r="T48" s="27"/>
      <c r="U48" s="27"/>
      <c r="V48" s="28"/>
      <c r="W48" s="34"/>
      <c r="X48" s="30" t="s">
        <v>1259</v>
      </c>
      <c r="Y48" s="34" t="s">
        <v>116</v>
      </c>
      <c r="Z48" s="29"/>
      <c r="AA48" s="29"/>
      <c r="AB48" s="29"/>
      <c r="AC48" s="29"/>
      <c r="AD48" s="31" t="s">
        <v>30</v>
      </c>
      <c r="AE48" s="31" t="s">
        <v>145</v>
      </c>
    </row>
    <row r="49" spans="1:31" s="35" customFormat="1" ht="36" x14ac:dyDescent="0.2">
      <c r="A49" s="24" t="s">
        <v>29</v>
      </c>
      <c r="B49" s="25">
        <v>32</v>
      </c>
      <c r="C49" s="25" t="s">
        <v>30</v>
      </c>
      <c r="D49" s="26" t="s">
        <v>145</v>
      </c>
      <c r="E49" s="32" t="s">
        <v>164</v>
      </c>
      <c r="F49" s="32" t="s">
        <v>165</v>
      </c>
      <c r="G49" s="33" t="s">
        <v>166</v>
      </c>
      <c r="H49" s="32" t="s">
        <v>149</v>
      </c>
      <c r="I49" s="25">
        <v>2018</v>
      </c>
      <c r="J49" s="25">
        <v>2025</v>
      </c>
      <c r="K49" s="25" t="s">
        <v>36</v>
      </c>
      <c r="L49" s="25" t="s">
        <v>139</v>
      </c>
      <c r="M49" s="25"/>
      <c r="N49" s="25"/>
      <c r="O49" s="25" t="s">
        <v>37</v>
      </c>
      <c r="P49" s="26" t="s">
        <v>150</v>
      </c>
      <c r="Q49" s="26" t="s">
        <v>144</v>
      </c>
      <c r="R49" s="26"/>
      <c r="S49" s="27" t="s">
        <v>140</v>
      </c>
      <c r="T49" s="27"/>
      <c r="U49" s="27"/>
      <c r="V49" s="28"/>
      <c r="W49" s="34"/>
      <c r="X49" s="30" t="s">
        <v>1259</v>
      </c>
      <c r="Y49" s="34" t="s">
        <v>116</v>
      </c>
      <c r="Z49" s="29"/>
      <c r="AA49" s="29"/>
      <c r="AB49" s="29"/>
      <c r="AC49" s="29"/>
      <c r="AD49" s="31" t="s">
        <v>30</v>
      </c>
      <c r="AE49" s="31" t="s">
        <v>145</v>
      </c>
    </row>
    <row r="50" spans="1:31" s="35" customFormat="1" ht="36" x14ac:dyDescent="0.2">
      <c r="A50" s="24" t="s">
        <v>29</v>
      </c>
      <c r="B50" s="25">
        <v>33</v>
      </c>
      <c r="C50" s="25" t="s">
        <v>30</v>
      </c>
      <c r="D50" s="26" t="s">
        <v>135</v>
      </c>
      <c r="E50" s="32" t="s">
        <v>167</v>
      </c>
      <c r="F50" s="32" t="s">
        <v>168</v>
      </c>
      <c r="G50" s="33" t="s">
        <v>169</v>
      </c>
      <c r="H50" s="32" t="s">
        <v>149</v>
      </c>
      <c r="I50" s="25">
        <v>2017</v>
      </c>
      <c r="J50" s="25">
        <v>2018</v>
      </c>
      <c r="K50" s="25" t="s">
        <v>36</v>
      </c>
      <c r="L50" s="25" t="s">
        <v>139</v>
      </c>
      <c r="M50" s="25"/>
      <c r="N50" s="25"/>
      <c r="O50" s="25" t="s">
        <v>37</v>
      </c>
      <c r="P50" s="26" t="s">
        <v>150</v>
      </c>
      <c r="Q50" s="26"/>
      <c r="R50" s="26"/>
      <c r="S50" s="27"/>
      <c r="T50" s="27"/>
      <c r="U50" s="27"/>
      <c r="V50" s="28"/>
      <c r="W50" s="34"/>
      <c r="X50" s="30">
        <v>0</v>
      </c>
      <c r="Y50" s="34" t="s">
        <v>42</v>
      </c>
      <c r="Z50" s="29"/>
      <c r="AA50" s="29"/>
      <c r="AB50" s="29"/>
      <c r="AC50" s="29"/>
      <c r="AD50" s="31" t="s">
        <v>30</v>
      </c>
      <c r="AE50" s="31" t="s">
        <v>135</v>
      </c>
    </row>
    <row r="51" spans="1:31" s="35" customFormat="1" ht="24" x14ac:dyDescent="0.2">
      <c r="A51" s="24" t="s">
        <v>29</v>
      </c>
      <c r="B51" s="25">
        <v>34</v>
      </c>
      <c r="C51" s="25" t="s">
        <v>30</v>
      </c>
      <c r="D51" s="26" t="s">
        <v>106</v>
      </c>
      <c r="E51" s="32" t="s">
        <v>170</v>
      </c>
      <c r="F51" s="32" t="s">
        <v>171</v>
      </c>
      <c r="G51" s="33" t="s">
        <v>172</v>
      </c>
      <c r="H51" s="32" t="s">
        <v>35</v>
      </c>
      <c r="I51" s="25">
        <v>2018</v>
      </c>
      <c r="J51" s="25">
        <v>2020</v>
      </c>
      <c r="K51" s="25" t="s">
        <v>36</v>
      </c>
      <c r="L51" s="25"/>
      <c r="M51" s="25"/>
      <c r="N51" s="25"/>
      <c r="O51" s="25" t="s">
        <v>173</v>
      </c>
      <c r="P51" s="26" t="s">
        <v>174</v>
      </c>
      <c r="Q51" s="26"/>
      <c r="R51" s="26"/>
      <c r="S51" s="27"/>
      <c r="T51" s="27"/>
      <c r="U51" s="27"/>
      <c r="V51" s="28"/>
      <c r="W51" s="34"/>
      <c r="X51" s="30" t="s">
        <v>1259</v>
      </c>
      <c r="Y51" s="34" t="s">
        <v>42</v>
      </c>
      <c r="Z51" s="29"/>
      <c r="AA51" s="29"/>
      <c r="AB51" s="29"/>
      <c r="AC51" s="29"/>
      <c r="AD51" s="31" t="s">
        <v>30</v>
      </c>
      <c r="AE51" s="31" t="s">
        <v>106</v>
      </c>
    </row>
    <row r="52" spans="1:31" s="35" customFormat="1" ht="48" x14ac:dyDescent="0.2">
      <c r="A52" s="24" t="s">
        <v>29</v>
      </c>
      <c r="B52" s="25">
        <v>35</v>
      </c>
      <c r="C52" s="25" t="s">
        <v>30</v>
      </c>
      <c r="D52" s="26" t="s">
        <v>175</v>
      </c>
      <c r="E52" s="32" t="s">
        <v>176</v>
      </c>
      <c r="F52" s="32" t="s">
        <v>177</v>
      </c>
      <c r="G52" s="33" t="s">
        <v>178</v>
      </c>
      <c r="H52" s="32" t="s">
        <v>35</v>
      </c>
      <c r="I52" s="25">
        <v>2017</v>
      </c>
      <c r="J52" s="25">
        <v>2022</v>
      </c>
      <c r="K52" s="25" t="s">
        <v>36</v>
      </c>
      <c r="L52" s="25"/>
      <c r="M52" s="25"/>
      <c r="N52" s="25"/>
      <c r="O52" s="25" t="s">
        <v>37</v>
      </c>
      <c r="P52" s="26" t="s">
        <v>179</v>
      </c>
      <c r="Q52" s="26" t="s">
        <v>180</v>
      </c>
      <c r="R52" s="26"/>
      <c r="S52" s="27"/>
      <c r="T52" s="27"/>
      <c r="U52" s="27"/>
      <c r="V52" s="28"/>
      <c r="W52" s="34"/>
      <c r="X52" s="30" t="s">
        <v>1259</v>
      </c>
      <c r="Y52" s="34" t="s">
        <v>42</v>
      </c>
      <c r="Z52" s="29"/>
      <c r="AA52" s="29"/>
      <c r="AB52" s="29"/>
      <c r="AC52" s="29"/>
      <c r="AD52" s="31" t="s">
        <v>30</v>
      </c>
      <c r="AE52" s="31" t="s">
        <v>175</v>
      </c>
    </row>
    <row r="53" spans="1:31" s="35" customFormat="1" ht="36" x14ac:dyDescent="0.2">
      <c r="A53" s="24" t="s">
        <v>29</v>
      </c>
      <c r="B53" s="25">
        <v>36</v>
      </c>
      <c r="C53" s="25" t="s">
        <v>30</v>
      </c>
      <c r="D53" s="26" t="s">
        <v>181</v>
      </c>
      <c r="E53" s="32" t="s">
        <v>182</v>
      </c>
      <c r="F53" s="32" t="s">
        <v>183</v>
      </c>
      <c r="G53" s="33" t="s">
        <v>184</v>
      </c>
      <c r="H53" s="32" t="s">
        <v>185</v>
      </c>
      <c r="I53" s="25">
        <v>2017</v>
      </c>
      <c r="J53" s="25">
        <v>2030</v>
      </c>
      <c r="K53" s="25" t="s">
        <v>36</v>
      </c>
      <c r="L53" s="25"/>
      <c r="M53" s="25"/>
      <c r="N53" s="25"/>
      <c r="O53" s="25" t="s">
        <v>37</v>
      </c>
      <c r="P53" s="26" t="s">
        <v>144</v>
      </c>
      <c r="Q53" s="26" t="s">
        <v>186</v>
      </c>
      <c r="R53" s="26"/>
      <c r="S53" s="27"/>
      <c r="T53" s="27"/>
      <c r="U53" s="27"/>
      <c r="V53" s="28">
        <v>2000</v>
      </c>
      <c r="W53" s="34"/>
      <c r="X53" s="30">
        <v>2000</v>
      </c>
      <c r="Y53" s="34" t="s">
        <v>42</v>
      </c>
      <c r="Z53" s="29"/>
      <c r="AA53" s="29"/>
      <c r="AB53" s="29"/>
      <c r="AC53" s="29"/>
      <c r="AD53" s="31" t="s">
        <v>30</v>
      </c>
      <c r="AE53" s="31" t="s">
        <v>181</v>
      </c>
    </row>
    <row r="54" spans="1:31" s="35" customFormat="1" ht="36" x14ac:dyDescent="0.2">
      <c r="A54" s="24" t="s">
        <v>29</v>
      </c>
      <c r="B54" s="25">
        <v>37</v>
      </c>
      <c r="C54" s="25" t="s">
        <v>30</v>
      </c>
      <c r="D54" s="26" t="s">
        <v>181</v>
      </c>
      <c r="E54" s="32" t="s">
        <v>187</v>
      </c>
      <c r="F54" s="32" t="s">
        <v>188</v>
      </c>
      <c r="G54" s="33" t="s">
        <v>189</v>
      </c>
      <c r="H54" s="32" t="s">
        <v>185</v>
      </c>
      <c r="I54" s="25">
        <v>2017</v>
      </c>
      <c r="J54" s="25">
        <v>2030</v>
      </c>
      <c r="K54" s="25" t="s">
        <v>36</v>
      </c>
      <c r="L54" s="25"/>
      <c r="M54" s="25"/>
      <c r="N54" s="25"/>
      <c r="O54" s="25" t="s">
        <v>37</v>
      </c>
      <c r="P54" s="26" t="s">
        <v>144</v>
      </c>
      <c r="Q54" s="26" t="s">
        <v>186</v>
      </c>
      <c r="R54" s="26"/>
      <c r="S54" s="27"/>
      <c r="T54" s="27"/>
      <c r="U54" s="27"/>
      <c r="V54" s="28"/>
      <c r="W54" s="34"/>
      <c r="X54" s="30" t="s">
        <v>1259</v>
      </c>
      <c r="Y54" s="34" t="s">
        <v>42</v>
      </c>
      <c r="Z54" s="29"/>
      <c r="AA54" s="29"/>
      <c r="AB54" s="29"/>
      <c r="AC54" s="29"/>
      <c r="AD54" s="31" t="s">
        <v>30</v>
      </c>
      <c r="AE54" s="31" t="s">
        <v>181</v>
      </c>
    </row>
    <row r="55" spans="1:31" s="35" customFormat="1" ht="36" x14ac:dyDescent="0.2">
      <c r="A55" s="24" t="s">
        <v>29</v>
      </c>
      <c r="B55" s="25">
        <v>38</v>
      </c>
      <c r="C55" s="25" t="s">
        <v>30</v>
      </c>
      <c r="D55" s="26" t="s">
        <v>181</v>
      </c>
      <c r="E55" s="32" t="s">
        <v>190</v>
      </c>
      <c r="F55" s="32" t="s">
        <v>191</v>
      </c>
      <c r="G55" s="33" t="s">
        <v>192</v>
      </c>
      <c r="H55" s="32" t="s">
        <v>193</v>
      </c>
      <c r="I55" s="25">
        <v>2018</v>
      </c>
      <c r="J55" s="25">
        <v>2020</v>
      </c>
      <c r="K55" s="25" t="s">
        <v>36</v>
      </c>
      <c r="L55" s="25"/>
      <c r="M55" s="25"/>
      <c r="N55" s="25"/>
      <c r="O55" s="25" t="s">
        <v>37</v>
      </c>
      <c r="P55" s="26" t="s">
        <v>144</v>
      </c>
      <c r="Q55" s="26"/>
      <c r="R55" s="26"/>
      <c r="S55" s="27" t="s">
        <v>140</v>
      </c>
      <c r="T55" s="27"/>
      <c r="U55" s="27"/>
      <c r="V55" s="28"/>
      <c r="W55" s="34"/>
      <c r="X55" s="30" t="s">
        <v>1259</v>
      </c>
      <c r="Y55" s="34" t="s">
        <v>116</v>
      </c>
      <c r="Z55" s="29"/>
      <c r="AA55" s="29"/>
      <c r="AB55" s="29"/>
      <c r="AC55" s="29"/>
      <c r="AD55" s="31" t="s">
        <v>30</v>
      </c>
      <c r="AE55" s="31" t="s">
        <v>181</v>
      </c>
    </row>
    <row r="56" spans="1:31" s="35" customFormat="1" ht="35.25" customHeight="1" x14ac:dyDescent="0.2">
      <c r="A56" s="24" t="s">
        <v>29</v>
      </c>
      <c r="B56" s="25">
        <v>39</v>
      </c>
      <c r="C56" s="25" t="s">
        <v>30</v>
      </c>
      <c r="D56" s="26" t="s">
        <v>181</v>
      </c>
      <c r="E56" s="32" t="s">
        <v>194</v>
      </c>
      <c r="F56" s="32" t="s">
        <v>195</v>
      </c>
      <c r="G56" s="33" t="s">
        <v>196</v>
      </c>
      <c r="H56" s="32" t="s">
        <v>185</v>
      </c>
      <c r="I56" s="25">
        <v>2018</v>
      </c>
      <c r="J56" s="25">
        <v>2030</v>
      </c>
      <c r="K56" s="25" t="s">
        <v>36</v>
      </c>
      <c r="L56" s="25"/>
      <c r="M56" s="25"/>
      <c r="N56" s="25"/>
      <c r="O56" s="25" t="s">
        <v>37</v>
      </c>
      <c r="P56" s="26" t="s">
        <v>144</v>
      </c>
      <c r="Q56" s="26" t="s">
        <v>186</v>
      </c>
      <c r="R56" s="26"/>
      <c r="S56" s="27"/>
      <c r="T56" s="27"/>
      <c r="U56" s="27"/>
      <c r="V56" s="28">
        <v>5000</v>
      </c>
      <c r="W56" s="34">
        <v>1200</v>
      </c>
      <c r="X56" s="30">
        <v>19400</v>
      </c>
      <c r="Y56" s="34" t="s">
        <v>62</v>
      </c>
      <c r="Z56" s="29"/>
      <c r="AA56" s="29"/>
      <c r="AB56" s="29"/>
      <c r="AC56" s="29"/>
      <c r="AD56" s="31" t="s">
        <v>30</v>
      </c>
      <c r="AE56" s="31" t="s">
        <v>181</v>
      </c>
    </row>
    <row r="57" spans="1:31" s="35" customFormat="1" ht="35.25" customHeight="1" x14ac:dyDescent="0.2">
      <c r="A57" s="24" t="s">
        <v>29</v>
      </c>
      <c r="B57" s="25">
        <v>40</v>
      </c>
      <c r="C57" s="25" t="s">
        <v>58</v>
      </c>
      <c r="D57" s="26" t="s">
        <v>106</v>
      </c>
      <c r="E57" s="32" t="s">
        <v>197</v>
      </c>
      <c r="F57" s="32" t="s">
        <v>198</v>
      </c>
      <c r="G57" s="33" t="s">
        <v>199</v>
      </c>
      <c r="H57" s="32" t="s">
        <v>66</v>
      </c>
      <c r="I57" s="25">
        <v>2018</v>
      </c>
      <c r="J57" s="25">
        <v>2030</v>
      </c>
      <c r="K57" s="25" t="s">
        <v>36</v>
      </c>
      <c r="L57" s="25"/>
      <c r="M57" s="25"/>
      <c r="N57" s="25"/>
      <c r="O57" s="25" t="s">
        <v>37</v>
      </c>
      <c r="P57" s="26" t="s">
        <v>144</v>
      </c>
      <c r="Q57" s="26"/>
      <c r="R57" s="26"/>
      <c r="S57" s="27"/>
      <c r="T57" s="27"/>
      <c r="U57" s="27"/>
      <c r="V57" s="28"/>
      <c r="W57" s="34"/>
      <c r="X57" s="30" t="s">
        <v>1259</v>
      </c>
      <c r="Y57" s="34" t="s">
        <v>62</v>
      </c>
      <c r="Z57" s="29"/>
      <c r="AA57" s="29"/>
      <c r="AB57" s="29"/>
      <c r="AC57" s="29"/>
      <c r="AD57" s="31" t="s">
        <v>58</v>
      </c>
      <c r="AE57" s="31" t="s">
        <v>106</v>
      </c>
    </row>
    <row r="58" spans="1:31" s="35" customFormat="1" ht="35.25" customHeight="1" x14ac:dyDescent="0.2">
      <c r="A58" s="24" t="s">
        <v>29</v>
      </c>
      <c r="B58" s="25">
        <v>41</v>
      </c>
      <c r="C58" s="25" t="s">
        <v>30</v>
      </c>
      <c r="D58" s="26" t="s">
        <v>106</v>
      </c>
      <c r="E58" s="32" t="s">
        <v>200</v>
      </c>
      <c r="F58" s="32" t="s">
        <v>201</v>
      </c>
      <c r="G58" s="33" t="s">
        <v>202</v>
      </c>
      <c r="H58" s="32" t="s">
        <v>66</v>
      </c>
      <c r="I58" s="25">
        <v>2018</v>
      </c>
      <c r="J58" s="25">
        <v>2030</v>
      </c>
      <c r="K58" s="25" t="s">
        <v>36</v>
      </c>
      <c r="L58" s="25"/>
      <c r="M58" s="25"/>
      <c r="N58" s="25"/>
      <c r="O58" s="25" t="s">
        <v>37</v>
      </c>
      <c r="P58" s="26" t="s">
        <v>144</v>
      </c>
      <c r="Q58" s="26"/>
      <c r="R58" s="26"/>
      <c r="S58" s="27"/>
      <c r="T58" s="27"/>
      <c r="U58" s="27"/>
      <c r="V58" s="28"/>
      <c r="W58" s="34"/>
      <c r="X58" s="30">
        <v>0</v>
      </c>
      <c r="Y58" s="34" t="s">
        <v>42</v>
      </c>
      <c r="Z58" s="29"/>
      <c r="AA58" s="29"/>
      <c r="AB58" s="29"/>
      <c r="AC58" s="29"/>
      <c r="AD58" s="31" t="s">
        <v>30</v>
      </c>
      <c r="AE58" s="31" t="s">
        <v>106</v>
      </c>
    </row>
    <row r="59" spans="1:31" s="35" customFormat="1" ht="35.25" customHeight="1" x14ac:dyDescent="0.2">
      <c r="A59" s="24" t="s">
        <v>29</v>
      </c>
      <c r="B59" s="25">
        <v>42</v>
      </c>
      <c r="C59" s="25" t="s">
        <v>30</v>
      </c>
      <c r="D59" s="26" t="s">
        <v>106</v>
      </c>
      <c r="E59" s="32" t="s">
        <v>203</v>
      </c>
      <c r="F59" s="32" t="s">
        <v>204</v>
      </c>
      <c r="G59" s="33" t="s">
        <v>205</v>
      </c>
      <c r="H59" s="32" t="s">
        <v>35</v>
      </c>
      <c r="I59" s="25">
        <v>2015</v>
      </c>
      <c r="J59" s="25">
        <v>2030</v>
      </c>
      <c r="K59" s="25" t="s">
        <v>57</v>
      </c>
      <c r="L59" s="25"/>
      <c r="M59" s="25"/>
      <c r="N59" s="25"/>
      <c r="O59" s="25" t="s">
        <v>67</v>
      </c>
      <c r="P59" s="26" t="s">
        <v>80</v>
      </c>
      <c r="Q59" s="26"/>
      <c r="R59" s="26"/>
      <c r="S59" s="27"/>
      <c r="T59" s="27"/>
      <c r="U59" s="27"/>
      <c r="V59" s="28"/>
      <c r="W59" s="34"/>
      <c r="X59" s="30" t="s">
        <v>1259</v>
      </c>
      <c r="Y59" s="34" t="s">
        <v>42</v>
      </c>
      <c r="Z59" s="29"/>
      <c r="AA59" s="29"/>
      <c r="AB59" s="29"/>
      <c r="AC59" s="29"/>
      <c r="AD59" s="31" t="s">
        <v>30</v>
      </c>
      <c r="AE59" s="31" t="s">
        <v>106</v>
      </c>
    </row>
    <row r="60" spans="1:31" s="35" customFormat="1" ht="35.25" customHeight="1" x14ac:dyDescent="0.2">
      <c r="A60" s="24" t="s">
        <v>29</v>
      </c>
      <c r="B60" s="25">
        <v>43</v>
      </c>
      <c r="C60" s="25" t="s">
        <v>30</v>
      </c>
      <c r="D60" s="26" t="s">
        <v>106</v>
      </c>
      <c r="E60" s="32" t="s">
        <v>206</v>
      </c>
      <c r="F60" s="32" t="s">
        <v>207</v>
      </c>
      <c r="G60" s="33" t="s">
        <v>208</v>
      </c>
      <c r="H60" s="32" t="s">
        <v>35</v>
      </c>
      <c r="I60" s="25">
        <v>2015</v>
      </c>
      <c r="J60" s="25">
        <v>2030</v>
      </c>
      <c r="K60" s="25" t="s">
        <v>57</v>
      </c>
      <c r="L60" s="25"/>
      <c r="M60" s="25"/>
      <c r="N60" s="25"/>
      <c r="O60" s="25" t="s">
        <v>67</v>
      </c>
      <c r="P60" s="26" t="s">
        <v>80</v>
      </c>
      <c r="Q60" s="26"/>
      <c r="R60" s="26"/>
      <c r="S60" s="27"/>
      <c r="T60" s="27"/>
      <c r="U60" s="27"/>
      <c r="V60" s="28"/>
      <c r="W60" s="34"/>
      <c r="X60" s="30">
        <v>0</v>
      </c>
      <c r="Y60" s="34" t="s">
        <v>42</v>
      </c>
      <c r="Z60" s="29"/>
      <c r="AA60" s="29"/>
      <c r="AB60" s="29"/>
      <c r="AC60" s="29"/>
      <c r="AD60" s="31" t="s">
        <v>30</v>
      </c>
      <c r="AE60" s="31" t="s">
        <v>106</v>
      </c>
    </row>
    <row r="61" spans="1:31" s="35" customFormat="1" ht="35.25" customHeight="1" x14ac:dyDescent="0.2">
      <c r="A61" s="24" t="s">
        <v>29</v>
      </c>
      <c r="B61" s="25">
        <v>44</v>
      </c>
      <c r="C61" s="25" t="s">
        <v>30</v>
      </c>
      <c r="D61" s="26" t="s">
        <v>106</v>
      </c>
      <c r="E61" s="32" t="s">
        <v>209</v>
      </c>
      <c r="F61" s="32" t="s">
        <v>210</v>
      </c>
      <c r="G61" s="33" t="s">
        <v>211</v>
      </c>
      <c r="H61" s="32" t="s">
        <v>35</v>
      </c>
      <c r="I61" s="25">
        <v>2015</v>
      </c>
      <c r="J61" s="25">
        <v>2030</v>
      </c>
      <c r="K61" s="25" t="s">
        <v>57</v>
      </c>
      <c r="L61" s="25"/>
      <c r="M61" s="25"/>
      <c r="N61" s="25"/>
      <c r="O61" s="25" t="s">
        <v>67</v>
      </c>
      <c r="P61" s="26" t="s">
        <v>80</v>
      </c>
      <c r="Q61" s="26"/>
      <c r="R61" s="26"/>
      <c r="S61" s="27"/>
      <c r="T61" s="27"/>
      <c r="U61" s="27"/>
      <c r="V61" s="28"/>
      <c r="W61" s="34"/>
      <c r="X61" s="30">
        <v>0</v>
      </c>
      <c r="Y61" s="34" t="s">
        <v>42</v>
      </c>
      <c r="Z61" s="29"/>
      <c r="AA61" s="29"/>
      <c r="AB61" s="29"/>
      <c r="AC61" s="29"/>
      <c r="AD61" s="31" t="s">
        <v>30</v>
      </c>
      <c r="AE61" s="31" t="s">
        <v>106</v>
      </c>
    </row>
    <row r="62" spans="1:31" s="35" customFormat="1" ht="35.25" customHeight="1" x14ac:dyDescent="0.2">
      <c r="A62" s="24" t="s">
        <v>29</v>
      </c>
      <c r="B62" s="25">
        <v>45</v>
      </c>
      <c r="C62" s="25" t="s">
        <v>30</v>
      </c>
      <c r="D62" s="26" t="s">
        <v>106</v>
      </c>
      <c r="E62" s="32" t="s">
        <v>212</v>
      </c>
      <c r="F62" s="32" t="s">
        <v>213</v>
      </c>
      <c r="G62" s="33" t="s">
        <v>214</v>
      </c>
      <c r="H62" s="32" t="s">
        <v>35</v>
      </c>
      <c r="I62" s="25">
        <v>2018</v>
      </c>
      <c r="J62" s="25">
        <v>2030</v>
      </c>
      <c r="K62" s="25" t="s">
        <v>36</v>
      </c>
      <c r="L62" s="25" t="s">
        <v>139</v>
      </c>
      <c r="M62" s="25"/>
      <c r="N62" s="25"/>
      <c r="O62" s="25" t="s">
        <v>37</v>
      </c>
      <c r="P62" s="26" t="s">
        <v>150</v>
      </c>
      <c r="Q62" s="26"/>
      <c r="R62" s="26"/>
      <c r="S62" s="27" t="s">
        <v>140</v>
      </c>
      <c r="T62" s="27"/>
      <c r="U62" s="27"/>
      <c r="V62" s="28"/>
      <c r="W62" s="34">
        <v>2000</v>
      </c>
      <c r="X62" s="30">
        <v>24000</v>
      </c>
      <c r="Y62" s="34" t="s">
        <v>62</v>
      </c>
      <c r="Z62" s="29"/>
      <c r="AA62" s="29"/>
      <c r="AB62" s="29"/>
      <c r="AC62" s="29"/>
      <c r="AD62" s="31" t="s">
        <v>30</v>
      </c>
      <c r="AE62" s="31" t="s">
        <v>106</v>
      </c>
    </row>
    <row r="63" spans="1:31" s="35" customFormat="1" ht="35.25" customHeight="1" x14ac:dyDescent="0.2">
      <c r="A63" s="24" t="s">
        <v>1012</v>
      </c>
      <c r="B63" s="25">
        <v>1</v>
      </c>
      <c r="C63" s="25" t="s">
        <v>30</v>
      </c>
      <c r="D63" s="16" t="s">
        <v>676</v>
      </c>
      <c r="E63" s="32" t="s">
        <v>2746</v>
      </c>
      <c r="F63" s="32" t="s">
        <v>600</v>
      </c>
      <c r="G63" s="33"/>
      <c r="H63" s="32" t="s">
        <v>907</v>
      </c>
      <c r="I63" s="25">
        <v>2019</v>
      </c>
      <c r="J63" s="25">
        <v>2030</v>
      </c>
      <c r="K63" s="25" t="s">
        <v>36</v>
      </c>
      <c r="L63" s="25"/>
      <c r="M63" s="25"/>
      <c r="N63" s="25" t="s">
        <v>602</v>
      </c>
      <c r="O63" s="25" t="s">
        <v>1492</v>
      </c>
      <c r="P63" s="26" t="s">
        <v>144</v>
      </c>
      <c r="Q63" s="26"/>
      <c r="R63" s="26"/>
      <c r="S63" s="27"/>
      <c r="T63" s="27" t="s">
        <v>2747</v>
      </c>
      <c r="U63" s="27" t="s">
        <v>2748</v>
      </c>
      <c r="V63" s="28"/>
      <c r="W63" s="34">
        <v>200</v>
      </c>
      <c r="X63" s="30">
        <v>2200</v>
      </c>
      <c r="Y63" s="34" t="s">
        <v>2749</v>
      </c>
      <c r="Z63" s="29" t="s">
        <v>106</v>
      </c>
      <c r="AA63" s="29"/>
      <c r="AB63" s="29"/>
      <c r="AC63" s="29" t="s">
        <v>2750</v>
      </c>
      <c r="AD63" s="31" t="s">
        <v>30</v>
      </c>
      <c r="AE63" s="31" t="s">
        <v>31</v>
      </c>
    </row>
    <row r="64" spans="1:31" s="35" customFormat="1" ht="35.25" customHeight="1" x14ac:dyDescent="0.2">
      <c r="A64" s="24" t="s">
        <v>1012</v>
      </c>
      <c r="B64" s="25">
        <v>2</v>
      </c>
      <c r="C64" s="25" t="s">
        <v>30</v>
      </c>
      <c r="D64" s="16" t="s">
        <v>676</v>
      </c>
      <c r="E64" s="32" t="s">
        <v>2751</v>
      </c>
      <c r="F64" s="32" t="s">
        <v>2752</v>
      </c>
      <c r="G64" s="33"/>
      <c r="H64" s="32" t="s">
        <v>907</v>
      </c>
      <c r="I64" s="25">
        <v>2018</v>
      </c>
      <c r="J64" s="25">
        <v>2019</v>
      </c>
      <c r="K64" s="25" t="s">
        <v>36</v>
      </c>
      <c r="L64" s="25"/>
      <c r="M64" s="25" t="s">
        <v>139</v>
      </c>
      <c r="N64" s="25" t="s">
        <v>2753</v>
      </c>
      <c r="O64" s="25" t="s">
        <v>1492</v>
      </c>
      <c r="P64" s="26" t="s">
        <v>112</v>
      </c>
      <c r="Q64" s="26" t="s">
        <v>38</v>
      </c>
      <c r="R64" s="26" t="s">
        <v>39</v>
      </c>
      <c r="S64" s="27"/>
      <c r="T64" s="27" t="s">
        <v>2747</v>
      </c>
      <c r="U64" s="27" t="s">
        <v>2748</v>
      </c>
      <c r="V64" s="28">
        <v>9000</v>
      </c>
      <c r="W64" s="34"/>
      <c r="X64" s="30">
        <v>9000</v>
      </c>
      <c r="Y64" s="34" t="s">
        <v>2749</v>
      </c>
      <c r="Z64" s="29" t="s">
        <v>106</v>
      </c>
      <c r="AA64" s="29"/>
      <c r="AB64" s="29"/>
      <c r="AC64" s="29" t="s">
        <v>2750</v>
      </c>
      <c r="AD64" s="31" t="s">
        <v>30</v>
      </c>
      <c r="AE64" s="31" t="s">
        <v>31</v>
      </c>
    </row>
    <row r="65" spans="1:31" s="35" customFormat="1" ht="35.25" customHeight="1" x14ac:dyDescent="0.2">
      <c r="A65" s="24" t="s">
        <v>1012</v>
      </c>
      <c r="B65" s="25">
        <v>3</v>
      </c>
      <c r="C65" s="25" t="s">
        <v>216</v>
      </c>
      <c r="D65" s="26" t="s">
        <v>47</v>
      </c>
      <c r="E65" s="32" t="s">
        <v>2754</v>
      </c>
      <c r="F65" s="32" t="s">
        <v>2755</v>
      </c>
      <c r="G65" s="33"/>
      <c r="H65" s="32" t="s">
        <v>907</v>
      </c>
      <c r="I65" s="25">
        <v>2019</v>
      </c>
      <c r="J65" s="25">
        <v>2030</v>
      </c>
      <c r="K65" s="25" t="s">
        <v>36</v>
      </c>
      <c r="L65" s="25"/>
      <c r="M65" s="25" t="s">
        <v>139</v>
      </c>
      <c r="N65" s="25" t="s">
        <v>2756</v>
      </c>
      <c r="O65" s="25" t="s">
        <v>46</v>
      </c>
      <c r="P65" s="26" t="s">
        <v>38</v>
      </c>
      <c r="Q65" s="26"/>
      <c r="R65" s="26"/>
      <c r="S65" s="27"/>
      <c r="T65" s="27" t="s">
        <v>2757</v>
      </c>
      <c r="U65" s="27" t="s">
        <v>2758</v>
      </c>
      <c r="V65" s="28">
        <v>200000</v>
      </c>
      <c r="W65" s="34"/>
      <c r="X65" s="30">
        <v>200000</v>
      </c>
      <c r="Y65" s="34" t="s">
        <v>2759</v>
      </c>
      <c r="Z65" s="29" t="s">
        <v>221</v>
      </c>
      <c r="AA65" s="29"/>
      <c r="AB65" s="29"/>
      <c r="AC65" s="29"/>
      <c r="AD65" s="31" t="s">
        <v>216</v>
      </c>
      <c r="AE65" s="31" t="s">
        <v>47</v>
      </c>
    </row>
    <row r="66" spans="1:31" s="35" customFormat="1" ht="35.25" customHeight="1" x14ac:dyDescent="0.2">
      <c r="A66" s="24" t="s">
        <v>1012</v>
      </c>
      <c r="B66" s="25">
        <v>4</v>
      </c>
      <c r="C66" s="25" t="s">
        <v>216</v>
      </c>
      <c r="D66" s="26" t="s">
        <v>47</v>
      </c>
      <c r="E66" s="32" t="s">
        <v>2760</v>
      </c>
      <c r="F66" s="32" t="s">
        <v>2761</v>
      </c>
      <c r="G66" s="33"/>
      <c r="H66" s="32" t="s">
        <v>907</v>
      </c>
      <c r="I66" s="25">
        <v>2019</v>
      </c>
      <c r="J66" s="25">
        <v>2030</v>
      </c>
      <c r="K66" s="25" t="s">
        <v>36</v>
      </c>
      <c r="L66" s="25"/>
      <c r="M66" s="25"/>
      <c r="N66" s="25"/>
      <c r="O66" s="25" t="s">
        <v>46</v>
      </c>
      <c r="P66" s="26" t="s">
        <v>38</v>
      </c>
      <c r="Q66" s="26"/>
      <c r="R66" s="26"/>
      <c r="S66" s="27" t="s">
        <v>2762</v>
      </c>
      <c r="T66" s="27" t="s">
        <v>2763</v>
      </c>
      <c r="U66" s="27" t="s">
        <v>2758</v>
      </c>
      <c r="V66" s="28">
        <v>5000</v>
      </c>
      <c r="W66" s="34"/>
      <c r="X66" s="30">
        <v>5000</v>
      </c>
      <c r="Y66" s="34" t="s">
        <v>2749</v>
      </c>
      <c r="Z66" s="29" t="s">
        <v>221</v>
      </c>
      <c r="AA66" s="29"/>
      <c r="AB66" s="29"/>
      <c r="AC66" s="29"/>
      <c r="AD66" s="31" t="s">
        <v>216</v>
      </c>
      <c r="AE66" s="31" t="s">
        <v>47</v>
      </c>
    </row>
    <row r="67" spans="1:31" s="35" customFormat="1" ht="35.25" customHeight="1" x14ac:dyDescent="0.2">
      <c r="A67" s="24" t="s">
        <v>1012</v>
      </c>
      <c r="B67" s="25">
        <v>5</v>
      </c>
      <c r="C67" s="25" t="s">
        <v>30</v>
      </c>
      <c r="D67" s="26" t="s">
        <v>52</v>
      </c>
      <c r="E67" s="32" t="s">
        <v>2764</v>
      </c>
      <c r="F67" s="32" t="s">
        <v>2765</v>
      </c>
      <c r="G67" s="33"/>
      <c r="H67" s="32" t="s">
        <v>907</v>
      </c>
      <c r="I67" s="25">
        <v>2019</v>
      </c>
      <c r="J67" s="25">
        <v>2020</v>
      </c>
      <c r="K67" s="25" t="s">
        <v>36</v>
      </c>
      <c r="L67" s="25" t="s">
        <v>139</v>
      </c>
      <c r="M67" s="25" t="s">
        <v>139</v>
      </c>
      <c r="N67" s="25" t="s">
        <v>907</v>
      </c>
      <c r="O67" s="25" t="s">
        <v>67</v>
      </c>
      <c r="P67" s="26" t="s">
        <v>68</v>
      </c>
      <c r="Q67" s="26" t="s">
        <v>123</v>
      </c>
      <c r="R67" s="26" t="s">
        <v>150</v>
      </c>
      <c r="S67" s="27"/>
      <c r="T67" s="27" t="s">
        <v>2766</v>
      </c>
      <c r="U67" s="27" t="s">
        <v>2767</v>
      </c>
      <c r="V67" s="28">
        <v>7500</v>
      </c>
      <c r="W67" s="34"/>
      <c r="X67" s="30">
        <v>7500</v>
      </c>
      <c r="Y67" s="34" t="s">
        <v>2749</v>
      </c>
      <c r="Z67" s="29" t="s">
        <v>52</v>
      </c>
      <c r="AA67" s="29"/>
      <c r="AB67" s="29"/>
      <c r="AC67" s="29"/>
      <c r="AD67" s="31" t="s">
        <v>30</v>
      </c>
      <c r="AE67" s="31" t="s">
        <v>52</v>
      </c>
    </row>
    <row r="68" spans="1:31" s="35" customFormat="1" ht="35.25" customHeight="1" x14ac:dyDescent="0.2">
      <c r="A68" s="24" t="s">
        <v>1012</v>
      </c>
      <c r="B68" s="25">
        <v>6</v>
      </c>
      <c r="C68" s="25" t="s">
        <v>30</v>
      </c>
      <c r="D68" s="26" t="s">
        <v>52</v>
      </c>
      <c r="E68" s="32" t="s">
        <v>2768</v>
      </c>
      <c r="F68" s="32" t="s">
        <v>2769</v>
      </c>
      <c r="G68" s="33"/>
      <c r="H68" s="32" t="s">
        <v>907</v>
      </c>
      <c r="I68" s="25">
        <v>2018</v>
      </c>
      <c r="J68" s="25">
        <v>2030</v>
      </c>
      <c r="K68" s="25" t="s">
        <v>36</v>
      </c>
      <c r="L68" s="25" t="s">
        <v>139</v>
      </c>
      <c r="M68" s="25" t="s">
        <v>139</v>
      </c>
      <c r="N68" s="25" t="s">
        <v>1279</v>
      </c>
      <c r="O68" s="25" t="s">
        <v>67</v>
      </c>
      <c r="P68" s="26" t="s">
        <v>68</v>
      </c>
      <c r="Q68" s="26" t="s">
        <v>123</v>
      </c>
      <c r="R68" s="26" t="s">
        <v>150</v>
      </c>
      <c r="S68" s="27"/>
      <c r="T68" s="27" t="s">
        <v>2766</v>
      </c>
      <c r="U68" s="27" t="s">
        <v>2767</v>
      </c>
      <c r="V68" s="28">
        <v>32372.9</v>
      </c>
      <c r="W68" s="34">
        <v>200</v>
      </c>
      <c r="X68" s="30">
        <v>34772.9</v>
      </c>
      <c r="Y68" s="34" t="s">
        <v>2770</v>
      </c>
      <c r="Z68" s="29" t="s">
        <v>52</v>
      </c>
      <c r="AA68" s="29"/>
      <c r="AB68" s="29"/>
      <c r="AC68" s="29" t="s">
        <v>2771</v>
      </c>
      <c r="AD68" s="31" t="s">
        <v>30</v>
      </c>
      <c r="AE68" s="31" t="s">
        <v>52</v>
      </c>
    </row>
    <row r="69" spans="1:31" s="35" customFormat="1" ht="35.25" customHeight="1" x14ac:dyDescent="0.2">
      <c r="A69" s="24" t="s">
        <v>1012</v>
      </c>
      <c r="B69" s="25">
        <v>7</v>
      </c>
      <c r="C69" s="25" t="s">
        <v>30</v>
      </c>
      <c r="D69" s="26" t="s">
        <v>52</v>
      </c>
      <c r="E69" s="32" t="s">
        <v>2772</v>
      </c>
      <c r="F69" s="32" t="s">
        <v>2773</v>
      </c>
      <c r="G69" s="33"/>
      <c r="H69" s="32" t="s">
        <v>907</v>
      </c>
      <c r="I69" s="25">
        <v>2018</v>
      </c>
      <c r="J69" s="25">
        <v>2030</v>
      </c>
      <c r="K69" s="25" t="s">
        <v>36</v>
      </c>
      <c r="L69" s="25" t="s">
        <v>139</v>
      </c>
      <c r="M69" s="25"/>
      <c r="N69" s="25"/>
      <c r="O69" s="25" t="s">
        <v>67</v>
      </c>
      <c r="P69" s="26" t="s">
        <v>68</v>
      </c>
      <c r="Q69" s="26"/>
      <c r="R69" s="26"/>
      <c r="S69" s="27"/>
      <c r="T69" s="27" t="s">
        <v>2766</v>
      </c>
      <c r="U69" s="27" t="s">
        <v>2767</v>
      </c>
      <c r="V69" s="28"/>
      <c r="W69" s="34"/>
      <c r="X69" s="30">
        <v>0</v>
      </c>
      <c r="Y69" s="34"/>
      <c r="Z69" s="29" t="s">
        <v>52</v>
      </c>
      <c r="AA69" s="29"/>
      <c r="AB69" s="29"/>
      <c r="AC69" s="29"/>
      <c r="AD69" s="31" t="s">
        <v>30</v>
      </c>
      <c r="AE69" s="31" t="s">
        <v>52</v>
      </c>
    </row>
    <row r="70" spans="1:31" s="35" customFormat="1" ht="35.25" customHeight="1" x14ac:dyDescent="0.2">
      <c r="A70" s="24" t="s">
        <v>1012</v>
      </c>
      <c r="B70" s="25">
        <v>8</v>
      </c>
      <c r="C70" s="25" t="s">
        <v>30</v>
      </c>
      <c r="D70" s="26" t="s">
        <v>52</v>
      </c>
      <c r="E70" s="32" t="s">
        <v>2774</v>
      </c>
      <c r="F70" s="32" t="s">
        <v>2775</v>
      </c>
      <c r="G70" s="33"/>
      <c r="H70" s="32" t="s">
        <v>907</v>
      </c>
      <c r="I70" s="25">
        <v>2018</v>
      </c>
      <c r="J70" s="25">
        <v>2019</v>
      </c>
      <c r="K70" s="25" t="s">
        <v>36</v>
      </c>
      <c r="L70" s="25"/>
      <c r="M70" s="25"/>
      <c r="N70" s="25"/>
      <c r="O70" s="25" t="s">
        <v>67</v>
      </c>
      <c r="P70" s="26" t="s">
        <v>68</v>
      </c>
      <c r="Q70" s="26"/>
      <c r="R70" s="26"/>
      <c r="S70" s="27" t="s">
        <v>2776</v>
      </c>
      <c r="T70" s="27" t="s">
        <v>2766</v>
      </c>
      <c r="U70" s="27" t="s">
        <v>2767</v>
      </c>
      <c r="V70" s="28">
        <v>6500</v>
      </c>
      <c r="W70" s="34"/>
      <c r="X70" s="30">
        <v>6500</v>
      </c>
      <c r="Y70" s="34" t="s">
        <v>2749</v>
      </c>
      <c r="Z70" s="29" t="s">
        <v>52</v>
      </c>
      <c r="AA70" s="29"/>
      <c r="AB70" s="29"/>
      <c r="AC70" s="29"/>
      <c r="AD70" s="31" t="s">
        <v>30</v>
      </c>
      <c r="AE70" s="31" t="s">
        <v>52</v>
      </c>
    </row>
    <row r="71" spans="1:31" s="35" customFormat="1" ht="35.25" customHeight="1" x14ac:dyDescent="0.2">
      <c r="A71" s="24" t="s">
        <v>1012</v>
      </c>
      <c r="B71" s="25">
        <v>9</v>
      </c>
      <c r="C71" s="25" t="s">
        <v>58</v>
      </c>
      <c r="D71" s="26" t="s">
        <v>52</v>
      </c>
      <c r="E71" s="32" t="s">
        <v>2777</v>
      </c>
      <c r="F71" s="32" t="s">
        <v>2778</v>
      </c>
      <c r="G71" s="33"/>
      <c r="H71" s="32" t="s">
        <v>907</v>
      </c>
      <c r="I71" s="25">
        <v>2018</v>
      </c>
      <c r="J71" s="25">
        <v>2022</v>
      </c>
      <c r="K71" s="25" t="s">
        <v>36</v>
      </c>
      <c r="L71" s="25"/>
      <c r="M71" s="25"/>
      <c r="N71" s="25"/>
      <c r="O71" s="25" t="s">
        <v>67</v>
      </c>
      <c r="P71" s="26" t="s">
        <v>68</v>
      </c>
      <c r="Q71" s="26" t="s">
        <v>635</v>
      </c>
      <c r="R71" s="26"/>
      <c r="S71" s="27"/>
      <c r="T71" s="27" t="s">
        <v>2766</v>
      </c>
      <c r="U71" s="27" t="s">
        <v>2767</v>
      </c>
      <c r="V71" s="28">
        <v>27000</v>
      </c>
      <c r="W71" s="34"/>
      <c r="X71" s="30">
        <v>27000</v>
      </c>
      <c r="Y71" s="34" t="s">
        <v>2770</v>
      </c>
      <c r="Z71" s="29" t="s">
        <v>52</v>
      </c>
      <c r="AA71" s="29"/>
      <c r="AB71" s="29"/>
      <c r="AC71" s="29"/>
      <c r="AD71" s="31" t="s">
        <v>58</v>
      </c>
      <c r="AE71" s="31" t="s">
        <v>52</v>
      </c>
    </row>
    <row r="72" spans="1:31" s="35" customFormat="1" ht="35.25" customHeight="1" x14ac:dyDescent="0.2">
      <c r="A72" s="24" t="s">
        <v>1012</v>
      </c>
      <c r="B72" s="25">
        <v>10</v>
      </c>
      <c r="C72" s="25" t="s">
        <v>58</v>
      </c>
      <c r="D72" s="26" t="s">
        <v>47</v>
      </c>
      <c r="E72" s="32" t="s">
        <v>2779</v>
      </c>
      <c r="F72" s="32" t="s">
        <v>2780</v>
      </c>
      <c r="G72" s="33"/>
      <c r="H72" s="32" t="s">
        <v>907</v>
      </c>
      <c r="I72" s="25">
        <v>2018</v>
      </c>
      <c r="J72" s="25">
        <v>2030</v>
      </c>
      <c r="K72" s="25" t="s">
        <v>36</v>
      </c>
      <c r="L72" s="25"/>
      <c r="M72" s="25"/>
      <c r="N72" s="25"/>
      <c r="O72" s="25" t="s">
        <v>67</v>
      </c>
      <c r="P72" s="26" t="s">
        <v>68</v>
      </c>
      <c r="Q72" s="26" t="s">
        <v>248</v>
      </c>
      <c r="R72" s="26"/>
      <c r="S72" s="27"/>
      <c r="T72" s="27" t="s">
        <v>2766</v>
      </c>
      <c r="U72" s="27" t="s">
        <v>2767</v>
      </c>
      <c r="V72" s="28">
        <v>1500</v>
      </c>
      <c r="W72" s="34"/>
      <c r="X72" s="30">
        <v>1500</v>
      </c>
      <c r="Y72" s="34" t="s">
        <v>2749</v>
      </c>
      <c r="Z72" s="29" t="s">
        <v>106</v>
      </c>
      <c r="AA72" s="29"/>
      <c r="AB72" s="29"/>
      <c r="AC72" s="29"/>
      <c r="AD72" s="31" t="s">
        <v>58</v>
      </c>
      <c r="AE72" s="31" t="s">
        <v>47</v>
      </c>
    </row>
    <row r="73" spans="1:31" s="35" customFormat="1" ht="35.25" customHeight="1" x14ac:dyDescent="0.2">
      <c r="A73" s="24" t="s">
        <v>1012</v>
      </c>
      <c r="B73" s="25">
        <v>11</v>
      </c>
      <c r="C73" s="25" t="s">
        <v>30</v>
      </c>
      <c r="D73" s="16" t="s">
        <v>676</v>
      </c>
      <c r="E73" s="32" t="s">
        <v>2781</v>
      </c>
      <c r="F73" s="32" t="s">
        <v>2782</v>
      </c>
      <c r="G73" s="33"/>
      <c r="H73" s="32" t="s">
        <v>907</v>
      </c>
      <c r="I73" s="25">
        <v>2019</v>
      </c>
      <c r="J73" s="25">
        <v>2020</v>
      </c>
      <c r="K73" s="25" t="s">
        <v>57</v>
      </c>
      <c r="L73" s="25"/>
      <c r="M73" s="25"/>
      <c r="N73" s="25" t="s">
        <v>2783</v>
      </c>
      <c r="O73" s="25" t="s">
        <v>46</v>
      </c>
      <c r="P73" s="26" t="s">
        <v>38</v>
      </c>
      <c r="Q73" s="26"/>
      <c r="R73" s="26"/>
      <c r="S73" s="27" t="s">
        <v>2784</v>
      </c>
      <c r="T73" s="27" t="s">
        <v>2785</v>
      </c>
      <c r="U73" s="27" t="s">
        <v>2786</v>
      </c>
      <c r="V73" s="28">
        <v>4500</v>
      </c>
      <c r="W73" s="34"/>
      <c r="X73" s="30">
        <v>4500</v>
      </c>
      <c r="Y73" s="34" t="s">
        <v>2749</v>
      </c>
      <c r="Z73" s="29" t="s">
        <v>1529</v>
      </c>
      <c r="AA73" s="29"/>
      <c r="AB73" s="29"/>
      <c r="AC73" s="29"/>
      <c r="AD73" s="31" t="s">
        <v>30</v>
      </c>
      <c r="AE73" s="31" t="s">
        <v>31</v>
      </c>
    </row>
    <row r="74" spans="1:31" s="35" customFormat="1" ht="35.25" customHeight="1" x14ac:dyDescent="0.2">
      <c r="A74" s="24" t="s">
        <v>1012</v>
      </c>
      <c r="B74" s="25">
        <v>12</v>
      </c>
      <c r="C74" s="25" t="s">
        <v>30</v>
      </c>
      <c r="D74" s="16" t="s">
        <v>676</v>
      </c>
      <c r="E74" s="32" t="s">
        <v>2787</v>
      </c>
      <c r="F74" s="32" t="s">
        <v>2788</v>
      </c>
      <c r="G74" s="33"/>
      <c r="H74" s="32" t="s">
        <v>907</v>
      </c>
      <c r="I74" s="25">
        <v>2019</v>
      </c>
      <c r="J74" s="25">
        <v>2020</v>
      </c>
      <c r="K74" s="25" t="s">
        <v>36</v>
      </c>
      <c r="L74" s="25"/>
      <c r="M74" s="25"/>
      <c r="N74" s="25" t="s">
        <v>1279</v>
      </c>
      <c r="O74" s="25" t="s">
        <v>67</v>
      </c>
      <c r="P74" s="26" t="s">
        <v>68</v>
      </c>
      <c r="Q74" s="26" t="s">
        <v>38</v>
      </c>
      <c r="R74" s="26"/>
      <c r="S74" s="27"/>
      <c r="T74" s="27" t="s">
        <v>2789</v>
      </c>
      <c r="U74" s="27" t="s">
        <v>2790</v>
      </c>
      <c r="V74" s="28">
        <v>6000</v>
      </c>
      <c r="W74" s="34"/>
      <c r="X74" s="30">
        <v>6000</v>
      </c>
      <c r="Y74" s="34" t="s">
        <v>2749</v>
      </c>
      <c r="Z74" s="29" t="s">
        <v>52</v>
      </c>
      <c r="AA74" s="29"/>
      <c r="AB74" s="29"/>
      <c r="AC74" s="29"/>
      <c r="AD74" s="31" t="s">
        <v>30</v>
      </c>
      <c r="AE74" s="31" t="s">
        <v>31</v>
      </c>
    </row>
    <row r="75" spans="1:31" s="35" customFormat="1" ht="35.25" customHeight="1" x14ac:dyDescent="0.2">
      <c r="A75" s="24" t="s">
        <v>1012</v>
      </c>
      <c r="B75" s="25">
        <v>13</v>
      </c>
      <c r="C75" s="25" t="s">
        <v>30</v>
      </c>
      <c r="D75" s="16" t="s">
        <v>676</v>
      </c>
      <c r="E75" s="32" t="s">
        <v>2791</v>
      </c>
      <c r="F75" s="32" t="s">
        <v>2792</v>
      </c>
      <c r="G75" s="33"/>
      <c r="H75" s="32" t="s">
        <v>907</v>
      </c>
      <c r="I75" s="25">
        <v>2018</v>
      </c>
      <c r="J75" s="25">
        <v>2019</v>
      </c>
      <c r="K75" s="25" t="s">
        <v>57</v>
      </c>
      <c r="L75" s="25"/>
      <c r="M75" s="25" t="s">
        <v>139</v>
      </c>
      <c r="N75" s="25" t="s">
        <v>1279</v>
      </c>
      <c r="O75" s="25" t="s">
        <v>1492</v>
      </c>
      <c r="P75" s="26" t="s">
        <v>186</v>
      </c>
      <c r="Q75" s="26"/>
      <c r="R75" s="26"/>
      <c r="S75" s="27" t="s">
        <v>2793</v>
      </c>
      <c r="T75" s="27" t="s">
        <v>2794</v>
      </c>
      <c r="U75" s="27" t="s">
        <v>2795</v>
      </c>
      <c r="V75" s="28">
        <v>2500</v>
      </c>
      <c r="W75" s="34"/>
      <c r="X75" s="30">
        <v>2500</v>
      </c>
      <c r="Y75" s="34" t="s">
        <v>2749</v>
      </c>
      <c r="Z75" s="29" t="s">
        <v>344</v>
      </c>
      <c r="AA75" s="29"/>
      <c r="AB75" s="29"/>
      <c r="AC75" s="29"/>
      <c r="AD75" s="31" t="s">
        <v>30</v>
      </c>
      <c r="AE75" s="31" t="s">
        <v>31</v>
      </c>
    </row>
    <row r="76" spans="1:31" s="35" customFormat="1" ht="35.25" customHeight="1" x14ac:dyDescent="0.2">
      <c r="A76" s="24" t="s">
        <v>1012</v>
      </c>
      <c r="B76" s="25">
        <v>14</v>
      </c>
      <c r="C76" s="25" t="s">
        <v>30</v>
      </c>
      <c r="D76" s="16" t="s">
        <v>676</v>
      </c>
      <c r="E76" s="32" t="s">
        <v>2796</v>
      </c>
      <c r="F76" s="32" t="s">
        <v>2797</v>
      </c>
      <c r="G76" s="33"/>
      <c r="H76" s="32" t="s">
        <v>907</v>
      </c>
      <c r="I76" s="25">
        <v>2019</v>
      </c>
      <c r="J76" s="25">
        <v>2020</v>
      </c>
      <c r="K76" s="25" t="s">
        <v>36</v>
      </c>
      <c r="L76" s="25"/>
      <c r="M76" s="25"/>
      <c r="N76" s="25"/>
      <c r="O76" s="25" t="s">
        <v>173</v>
      </c>
      <c r="P76" s="26" t="s">
        <v>40</v>
      </c>
      <c r="Q76" s="26" t="s">
        <v>112</v>
      </c>
      <c r="R76" s="26" t="s">
        <v>39</v>
      </c>
      <c r="S76" s="27"/>
      <c r="T76" s="27" t="s">
        <v>2798</v>
      </c>
      <c r="U76" s="27" t="s">
        <v>2799</v>
      </c>
      <c r="V76" s="28">
        <v>8500</v>
      </c>
      <c r="W76" s="34"/>
      <c r="X76" s="30">
        <v>8500</v>
      </c>
      <c r="Y76" s="34" t="s">
        <v>2749</v>
      </c>
      <c r="Z76" s="29" t="s">
        <v>106</v>
      </c>
      <c r="AA76" s="29"/>
      <c r="AB76" s="29"/>
      <c r="AC76" s="29" t="s">
        <v>2750</v>
      </c>
      <c r="AD76" s="31" t="s">
        <v>30</v>
      </c>
      <c r="AE76" s="31" t="s">
        <v>31</v>
      </c>
    </row>
    <row r="77" spans="1:31" s="35" customFormat="1" ht="35.25" customHeight="1" x14ac:dyDescent="0.2">
      <c r="A77" s="24" t="s">
        <v>1013</v>
      </c>
      <c r="B77" s="25">
        <v>1</v>
      </c>
      <c r="C77" s="25" t="s">
        <v>30</v>
      </c>
      <c r="D77" s="26" t="s">
        <v>52</v>
      </c>
      <c r="E77" s="32" t="s">
        <v>3106</v>
      </c>
      <c r="F77" s="32" t="s">
        <v>3107</v>
      </c>
      <c r="G77" s="33" t="s">
        <v>3108</v>
      </c>
      <c r="H77" s="32" t="s">
        <v>3109</v>
      </c>
      <c r="I77" s="25">
        <v>2018</v>
      </c>
      <c r="J77" s="25">
        <v>2019</v>
      </c>
      <c r="K77" s="25" t="s">
        <v>36</v>
      </c>
      <c r="L77" s="25"/>
      <c r="M77" s="25" t="s">
        <v>139</v>
      </c>
      <c r="N77" s="25" t="s">
        <v>3110</v>
      </c>
      <c r="O77" s="25" t="s">
        <v>67</v>
      </c>
      <c r="P77" s="26" t="s">
        <v>68</v>
      </c>
      <c r="Q77" s="26"/>
      <c r="R77" s="26"/>
      <c r="S77" s="27" t="s">
        <v>3111</v>
      </c>
      <c r="T77" s="27"/>
      <c r="U77" s="27"/>
      <c r="V77" s="28">
        <v>0</v>
      </c>
      <c r="W77" s="34"/>
      <c r="X77" s="30">
        <v>0</v>
      </c>
      <c r="Y77" s="34" t="s">
        <v>3112</v>
      </c>
      <c r="Z77" s="29" t="s">
        <v>52</v>
      </c>
      <c r="AA77" s="29"/>
      <c r="AB77" s="29"/>
      <c r="AC77" s="29" t="s">
        <v>3113</v>
      </c>
      <c r="AD77" s="31" t="s">
        <v>30</v>
      </c>
      <c r="AE77" s="31" t="s">
        <v>52</v>
      </c>
    </row>
    <row r="78" spans="1:31" s="35" customFormat="1" ht="35.25" customHeight="1" x14ac:dyDescent="0.2">
      <c r="A78" s="24" t="s">
        <v>1013</v>
      </c>
      <c r="B78" s="25">
        <v>2</v>
      </c>
      <c r="C78" s="25" t="s">
        <v>30</v>
      </c>
      <c r="D78" s="26" t="s">
        <v>52</v>
      </c>
      <c r="E78" s="32" t="s">
        <v>3114</v>
      </c>
      <c r="F78" s="32" t="s">
        <v>3115</v>
      </c>
      <c r="G78" s="33" t="s">
        <v>3116</v>
      </c>
      <c r="H78" s="32" t="s">
        <v>3117</v>
      </c>
      <c r="I78" s="25">
        <v>2018</v>
      </c>
      <c r="J78" s="25">
        <v>2019</v>
      </c>
      <c r="K78" s="25" t="s">
        <v>57</v>
      </c>
      <c r="L78" s="25" t="s">
        <v>139</v>
      </c>
      <c r="M78" s="25"/>
      <c r="N78" s="25" t="s">
        <v>907</v>
      </c>
      <c r="O78" s="25" t="s">
        <v>67</v>
      </c>
      <c r="P78" s="26" t="s">
        <v>174</v>
      </c>
      <c r="Q78" s="26"/>
      <c r="R78" s="26"/>
      <c r="S78" s="27" t="s">
        <v>3118</v>
      </c>
      <c r="T78" s="27"/>
      <c r="U78" s="27"/>
      <c r="V78" s="28" t="s">
        <v>3119</v>
      </c>
      <c r="W78" s="34"/>
      <c r="X78" s="30" t="s">
        <v>1259</v>
      </c>
      <c r="Y78" s="34" t="s">
        <v>3120</v>
      </c>
      <c r="Z78" s="29" t="s">
        <v>52</v>
      </c>
      <c r="AA78" s="29" t="s">
        <v>300</v>
      </c>
      <c r="AB78" s="29"/>
      <c r="AC78" s="29" t="s">
        <v>240</v>
      </c>
      <c r="AD78" s="31" t="s">
        <v>30</v>
      </c>
      <c r="AE78" s="31" t="s">
        <v>52</v>
      </c>
    </row>
    <row r="79" spans="1:31" s="35" customFormat="1" ht="35.25" customHeight="1" x14ac:dyDescent="0.2">
      <c r="A79" s="24" t="s">
        <v>1013</v>
      </c>
      <c r="B79" s="25">
        <v>3</v>
      </c>
      <c r="C79" s="25" t="s">
        <v>30</v>
      </c>
      <c r="D79" s="26" t="s">
        <v>52</v>
      </c>
      <c r="E79" s="32" t="s">
        <v>2231</v>
      </c>
      <c r="F79" s="32" t="s">
        <v>3121</v>
      </c>
      <c r="G79" s="33" t="s">
        <v>3122</v>
      </c>
      <c r="H79" s="32" t="s">
        <v>3109</v>
      </c>
      <c r="I79" s="25">
        <v>2019</v>
      </c>
      <c r="J79" s="25">
        <v>2030</v>
      </c>
      <c r="K79" s="25" t="s">
        <v>36</v>
      </c>
      <c r="L79" s="25"/>
      <c r="M79" s="25"/>
      <c r="N79" s="25" t="s">
        <v>3123</v>
      </c>
      <c r="O79" s="25" t="s">
        <v>67</v>
      </c>
      <c r="P79" s="26" t="s">
        <v>68</v>
      </c>
      <c r="Q79" s="26"/>
      <c r="R79" s="26"/>
      <c r="S79" s="27" t="s">
        <v>2233</v>
      </c>
      <c r="T79" s="27"/>
      <c r="U79" s="27"/>
      <c r="V79" s="28">
        <v>20000</v>
      </c>
      <c r="W79" s="34">
        <v>0</v>
      </c>
      <c r="X79" s="30">
        <v>20000</v>
      </c>
      <c r="Y79" s="34" t="s">
        <v>3124</v>
      </c>
      <c r="Z79" s="29" t="s">
        <v>52</v>
      </c>
      <c r="AA79" s="29" t="s">
        <v>300</v>
      </c>
      <c r="AB79" s="29"/>
      <c r="AC79" s="29" t="s">
        <v>3125</v>
      </c>
      <c r="AD79" s="31" t="s">
        <v>30</v>
      </c>
      <c r="AE79" s="31" t="s">
        <v>52</v>
      </c>
    </row>
    <row r="80" spans="1:31" s="35" customFormat="1" ht="35.25" customHeight="1" x14ac:dyDescent="0.2">
      <c r="A80" s="24" t="s">
        <v>1013</v>
      </c>
      <c r="B80" s="25">
        <v>4</v>
      </c>
      <c r="C80" s="25" t="s">
        <v>58</v>
      </c>
      <c r="D80" s="26" t="s">
        <v>47</v>
      </c>
      <c r="E80" s="32" t="s">
        <v>3126</v>
      </c>
      <c r="F80" s="32" t="s">
        <v>3127</v>
      </c>
      <c r="G80" s="33" t="s">
        <v>3128</v>
      </c>
      <c r="H80" s="32" t="s">
        <v>3117</v>
      </c>
      <c r="I80" s="25">
        <v>2020</v>
      </c>
      <c r="J80" s="25">
        <v>2030</v>
      </c>
      <c r="K80" s="25" t="s">
        <v>36</v>
      </c>
      <c r="L80" s="25"/>
      <c r="M80" s="25" t="s">
        <v>139</v>
      </c>
      <c r="N80" s="25" t="s">
        <v>3129</v>
      </c>
      <c r="O80" s="25" t="s">
        <v>1492</v>
      </c>
      <c r="P80" s="26" t="s">
        <v>68</v>
      </c>
      <c r="Q80" s="26" t="s">
        <v>248</v>
      </c>
      <c r="R80" s="26" t="s">
        <v>307</v>
      </c>
      <c r="S80" s="27" t="s">
        <v>2259</v>
      </c>
      <c r="T80" s="27"/>
      <c r="U80" s="27"/>
      <c r="V80" s="28"/>
      <c r="W80" s="34">
        <v>500</v>
      </c>
      <c r="X80" s="30">
        <v>5000</v>
      </c>
      <c r="Y80" s="34" t="s">
        <v>3130</v>
      </c>
      <c r="Z80" s="29" t="s">
        <v>221</v>
      </c>
      <c r="AA80" s="29"/>
      <c r="AB80" s="29"/>
      <c r="AC80" s="29"/>
      <c r="AD80" s="31" t="s">
        <v>58</v>
      </c>
      <c r="AE80" s="31" t="s">
        <v>47</v>
      </c>
    </row>
    <row r="81" spans="1:31" s="35" customFormat="1" ht="35.25" customHeight="1" x14ac:dyDescent="0.2">
      <c r="A81" s="24" t="s">
        <v>1013</v>
      </c>
      <c r="B81" s="25">
        <v>5</v>
      </c>
      <c r="C81" s="25" t="s">
        <v>58</v>
      </c>
      <c r="D81" s="26" t="s">
        <v>47</v>
      </c>
      <c r="E81" s="32" t="s">
        <v>3131</v>
      </c>
      <c r="F81" s="32" t="s">
        <v>3132</v>
      </c>
      <c r="G81" s="33" t="s">
        <v>3133</v>
      </c>
      <c r="H81" s="32" t="s">
        <v>3117</v>
      </c>
      <c r="I81" s="25">
        <v>2020</v>
      </c>
      <c r="J81" s="25">
        <v>2030</v>
      </c>
      <c r="K81" s="25" t="s">
        <v>36</v>
      </c>
      <c r="L81" s="25"/>
      <c r="M81" s="25"/>
      <c r="N81" s="25" t="s">
        <v>3129</v>
      </c>
      <c r="O81" s="25" t="s">
        <v>37</v>
      </c>
      <c r="P81" s="26" t="s">
        <v>68</v>
      </c>
      <c r="Q81" s="26" t="s">
        <v>779</v>
      </c>
      <c r="R81" s="26"/>
      <c r="S81" s="27" t="s">
        <v>2259</v>
      </c>
      <c r="T81" s="27"/>
      <c r="U81" s="27"/>
      <c r="V81" s="28"/>
      <c r="W81" s="34">
        <v>500</v>
      </c>
      <c r="X81" s="30">
        <v>5000</v>
      </c>
      <c r="Y81" s="34" t="s">
        <v>3130</v>
      </c>
      <c r="Z81" s="29" t="s">
        <v>221</v>
      </c>
      <c r="AA81" s="29"/>
      <c r="AB81" s="29"/>
      <c r="AC81" s="29"/>
      <c r="AD81" s="31" t="s">
        <v>58</v>
      </c>
      <c r="AE81" s="31" t="s">
        <v>47</v>
      </c>
    </row>
    <row r="82" spans="1:31" s="35" customFormat="1" ht="35.25" customHeight="1" x14ac:dyDescent="0.2">
      <c r="A82" s="24" t="s">
        <v>1013</v>
      </c>
      <c r="B82" s="25">
        <v>6</v>
      </c>
      <c r="C82" s="25" t="s">
        <v>58</v>
      </c>
      <c r="D82" s="26" t="s">
        <v>47</v>
      </c>
      <c r="E82" s="32" t="s">
        <v>2262</v>
      </c>
      <c r="F82" s="32" t="s">
        <v>2263</v>
      </c>
      <c r="G82" s="33" t="s">
        <v>3134</v>
      </c>
      <c r="H82" s="32" t="s">
        <v>3117</v>
      </c>
      <c r="I82" s="25">
        <v>2018</v>
      </c>
      <c r="J82" s="25">
        <v>2030</v>
      </c>
      <c r="K82" s="25" t="s">
        <v>57</v>
      </c>
      <c r="L82" s="25"/>
      <c r="M82" s="25" t="s">
        <v>139</v>
      </c>
      <c r="N82" s="25"/>
      <c r="O82" s="25" t="s">
        <v>46</v>
      </c>
      <c r="P82" s="26" t="s">
        <v>38</v>
      </c>
      <c r="Q82" s="26" t="s">
        <v>150</v>
      </c>
      <c r="R82" s="26"/>
      <c r="S82" s="27" t="s">
        <v>2264</v>
      </c>
      <c r="T82" s="27"/>
      <c r="U82" s="27"/>
      <c r="V82" s="28"/>
      <c r="W82" s="34"/>
      <c r="X82" s="30">
        <v>0</v>
      </c>
      <c r="Y82" s="34" t="s">
        <v>3135</v>
      </c>
      <c r="Z82" s="29" t="s">
        <v>221</v>
      </c>
      <c r="AA82" s="29" t="s">
        <v>145</v>
      </c>
      <c r="AB82" s="29"/>
      <c r="AC82" s="29"/>
      <c r="AD82" s="31" t="s">
        <v>58</v>
      </c>
      <c r="AE82" s="31" t="s">
        <v>47</v>
      </c>
    </row>
    <row r="83" spans="1:31" s="35" customFormat="1" ht="35.25" customHeight="1" x14ac:dyDescent="0.2">
      <c r="A83" s="24" t="s">
        <v>1013</v>
      </c>
      <c r="B83" s="25">
        <v>7</v>
      </c>
      <c r="C83" s="25" t="s">
        <v>30</v>
      </c>
      <c r="D83" s="26" t="s">
        <v>291</v>
      </c>
      <c r="E83" s="32" t="s">
        <v>3136</v>
      </c>
      <c r="F83" s="32" t="s">
        <v>3137</v>
      </c>
      <c r="G83" s="33" t="s">
        <v>3138</v>
      </c>
      <c r="H83" s="32" t="s">
        <v>3109</v>
      </c>
      <c r="I83" s="25">
        <v>2018</v>
      </c>
      <c r="J83" s="25">
        <v>2030</v>
      </c>
      <c r="K83" s="25" t="s">
        <v>36</v>
      </c>
      <c r="L83" s="25"/>
      <c r="M83" s="25"/>
      <c r="N83" s="25"/>
      <c r="O83" s="25" t="s">
        <v>1492</v>
      </c>
      <c r="P83" s="26" t="s">
        <v>128</v>
      </c>
      <c r="Q83" s="26"/>
      <c r="R83" s="26"/>
      <c r="S83" s="27" t="s">
        <v>2952</v>
      </c>
      <c r="T83" s="27"/>
      <c r="U83" s="27"/>
      <c r="V83" s="28">
        <v>10000</v>
      </c>
      <c r="W83" s="34"/>
      <c r="X83" s="30">
        <v>10000</v>
      </c>
      <c r="Y83" s="34" t="s">
        <v>3130</v>
      </c>
      <c r="Z83" s="29" t="s">
        <v>221</v>
      </c>
      <c r="AA83" s="29"/>
      <c r="AB83" s="29"/>
      <c r="AC83" s="29"/>
      <c r="AD83" s="31" t="s">
        <v>30</v>
      </c>
      <c r="AE83" s="31" t="s">
        <v>291</v>
      </c>
    </row>
    <row r="84" spans="1:31" s="35" customFormat="1" ht="35.25" customHeight="1" x14ac:dyDescent="0.2">
      <c r="A84" s="24" t="s">
        <v>1013</v>
      </c>
      <c r="B84" s="25">
        <v>8</v>
      </c>
      <c r="C84" s="25" t="s">
        <v>30</v>
      </c>
      <c r="D84" s="26" t="s">
        <v>181</v>
      </c>
      <c r="E84" s="32" t="s">
        <v>2286</v>
      </c>
      <c r="F84" s="32" t="s">
        <v>2287</v>
      </c>
      <c r="G84" s="33" t="s">
        <v>3139</v>
      </c>
      <c r="H84" s="32" t="s">
        <v>3140</v>
      </c>
      <c r="I84" s="25">
        <v>2018</v>
      </c>
      <c r="J84" s="25">
        <v>2030</v>
      </c>
      <c r="K84" s="25" t="s">
        <v>57</v>
      </c>
      <c r="L84" s="25"/>
      <c r="M84" s="25" t="s">
        <v>139</v>
      </c>
      <c r="N84" s="25" t="s">
        <v>3123</v>
      </c>
      <c r="O84" s="25" t="s">
        <v>37</v>
      </c>
      <c r="P84" s="26" t="s">
        <v>144</v>
      </c>
      <c r="Q84" s="26"/>
      <c r="R84" s="26"/>
      <c r="S84" s="27" t="s">
        <v>2288</v>
      </c>
      <c r="T84" s="27"/>
      <c r="U84" s="27"/>
      <c r="V84" s="28"/>
      <c r="W84" s="34">
        <v>1000</v>
      </c>
      <c r="X84" s="30">
        <v>12000</v>
      </c>
      <c r="Y84" s="34" t="s">
        <v>3130</v>
      </c>
      <c r="Z84" s="29" t="s">
        <v>400</v>
      </c>
      <c r="AA84" s="29" t="s">
        <v>1529</v>
      </c>
      <c r="AB84" s="29"/>
      <c r="AC84" s="29" t="s">
        <v>611</v>
      </c>
      <c r="AD84" s="31" t="s">
        <v>30</v>
      </c>
      <c r="AE84" s="31" t="s">
        <v>181</v>
      </c>
    </row>
    <row r="85" spans="1:31" s="35" customFormat="1" ht="35.25" customHeight="1" x14ac:dyDescent="0.2">
      <c r="A85" s="24" t="s">
        <v>1013</v>
      </c>
      <c r="B85" s="25">
        <v>9</v>
      </c>
      <c r="C85" s="25" t="s">
        <v>30</v>
      </c>
      <c r="D85" s="26" t="s">
        <v>181</v>
      </c>
      <c r="E85" s="32" t="s">
        <v>3141</v>
      </c>
      <c r="F85" s="32" t="s">
        <v>3142</v>
      </c>
      <c r="G85" s="33" t="s">
        <v>3143</v>
      </c>
      <c r="H85" s="32" t="s">
        <v>3144</v>
      </c>
      <c r="I85" s="25">
        <v>2015</v>
      </c>
      <c r="J85" s="25">
        <v>2030</v>
      </c>
      <c r="K85" s="25" t="s">
        <v>36</v>
      </c>
      <c r="L85" s="25"/>
      <c r="M85" s="25"/>
      <c r="N85" s="25"/>
      <c r="O85" s="25" t="s">
        <v>1492</v>
      </c>
      <c r="P85" s="26" t="s">
        <v>308</v>
      </c>
      <c r="Q85" s="26"/>
      <c r="R85" s="26"/>
      <c r="S85" s="27" t="s">
        <v>2288</v>
      </c>
      <c r="T85" s="27"/>
      <c r="U85" s="27"/>
      <c r="V85" s="28"/>
      <c r="W85" s="34">
        <v>2000</v>
      </c>
      <c r="X85" s="30">
        <v>30000</v>
      </c>
      <c r="Y85" s="34" t="s">
        <v>3124</v>
      </c>
      <c r="Z85" s="29" t="s">
        <v>221</v>
      </c>
      <c r="AA85" s="29"/>
      <c r="AB85" s="29"/>
      <c r="AC85" s="29" t="s">
        <v>3145</v>
      </c>
      <c r="AD85" s="31" t="s">
        <v>30</v>
      </c>
      <c r="AE85" s="31" t="s">
        <v>181</v>
      </c>
    </row>
    <row r="86" spans="1:31" s="35" customFormat="1" ht="35.25" customHeight="1" x14ac:dyDescent="0.2">
      <c r="A86" s="24" t="s">
        <v>1013</v>
      </c>
      <c r="B86" s="25">
        <v>10</v>
      </c>
      <c r="C86" s="25" t="s">
        <v>216</v>
      </c>
      <c r="D86" s="26" t="s">
        <v>106</v>
      </c>
      <c r="E86" s="32" t="s">
        <v>3146</v>
      </c>
      <c r="F86" s="32" t="s">
        <v>3147</v>
      </c>
      <c r="G86" s="33" t="s">
        <v>3148</v>
      </c>
      <c r="H86" s="32" t="s">
        <v>3149</v>
      </c>
      <c r="I86" s="25">
        <v>2019</v>
      </c>
      <c r="J86" s="25">
        <v>2020</v>
      </c>
      <c r="K86" s="25" t="s">
        <v>36</v>
      </c>
      <c r="L86" s="25"/>
      <c r="M86" s="25"/>
      <c r="N86" s="25"/>
      <c r="O86" s="25" t="s">
        <v>1492</v>
      </c>
      <c r="P86" s="26" t="s">
        <v>186</v>
      </c>
      <c r="Q86" s="26"/>
      <c r="R86" s="26"/>
      <c r="S86" s="27" t="s">
        <v>3150</v>
      </c>
      <c r="T86" s="27"/>
      <c r="U86" s="27"/>
      <c r="V86" s="28"/>
      <c r="W86" s="34"/>
      <c r="X86" s="30">
        <v>0</v>
      </c>
      <c r="Y86" s="34" t="s">
        <v>3112</v>
      </c>
      <c r="Z86" s="29" t="s">
        <v>106</v>
      </c>
      <c r="AA86" s="29"/>
      <c r="AB86" s="29"/>
      <c r="AC86" s="29"/>
      <c r="AD86" s="31" t="s">
        <v>216</v>
      </c>
      <c r="AE86" s="31" t="s">
        <v>106</v>
      </c>
    </row>
    <row r="87" spans="1:31" s="35" customFormat="1" ht="35.25" customHeight="1" x14ac:dyDescent="0.2">
      <c r="A87" s="24" t="s">
        <v>1013</v>
      </c>
      <c r="B87" s="25">
        <v>11</v>
      </c>
      <c r="C87" s="25" t="s">
        <v>30</v>
      </c>
      <c r="D87" s="26" t="s">
        <v>106</v>
      </c>
      <c r="E87" s="32" t="s">
        <v>2301</v>
      </c>
      <c r="F87" s="32" t="s">
        <v>2302</v>
      </c>
      <c r="G87" s="33" t="s">
        <v>3151</v>
      </c>
      <c r="H87" s="32" t="s">
        <v>3109</v>
      </c>
      <c r="I87" s="25">
        <v>2018</v>
      </c>
      <c r="J87" s="25">
        <v>2030</v>
      </c>
      <c r="K87" s="25" t="s">
        <v>57</v>
      </c>
      <c r="L87" s="25"/>
      <c r="M87" s="25"/>
      <c r="N87" s="25" t="s">
        <v>3123</v>
      </c>
      <c r="O87" s="25" t="s">
        <v>1492</v>
      </c>
      <c r="P87" s="26" t="s">
        <v>186</v>
      </c>
      <c r="Q87" s="26"/>
      <c r="R87" s="26"/>
      <c r="S87" s="27" t="s">
        <v>2303</v>
      </c>
      <c r="T87" s="27"/>
      <c r="U87" s="27"/>
      <c r="V87" s="28"/>
      <c r="W87" s="34">
        <v>2000</v>
      </c>
      <c r="X87" s="30">
        <v>24000</v>
      </c>
      <c r="Y87" s="34" t="s">
        <v>3124</v>
      </c>
      <c r="Z87" s="29" t="s">
        <v>422</v>
      </c>
      <c r="AA87" s="29"/>
      <c r="AB87" s="29"/>
      <c r="AC87" s="29"/>
      <c r="AD87" s="31" t="s">
        <v>30</v>
      </c>
      <c r="AE87" s="31" t="s">
        <v>106</v>
      </c>
    </row>
    <row r="88" spans="1:31" s="35" customFormat="1" ht="35.25" customHeight="1" x14ac:dyDescent="0.2">
      <c r="A88" s="24" t="s">
        <v>1014</v>
      </c>
      <c r="B88" s="25">
        <v>1</v>
      </c>
      <c r="C88" s="25" t="s">
        <v>30</v>
      </c>
      <c r="D88" s="26" t="s">
        <v>106</v>
      </c>
      <c r="E88" s="32" t="s">
        <v>3837</v>
      </c>
      <c r="F88" s="32" t="s">
        <v>3838</v>
      </c>
      <c r="G88" s="33" t="s">
        <v>3839</v>
      </c>
      <c r="H88" s="32" t="s">
        <v>907</v>
      </c>
      <c r="I88" s="25"/>
      <c r="J88" s="25"/>
      <c r="K88" s="25"/>
      <c r="L88" s="25"/>
      <c r="M88" s="25"/>
      <c r="N88" s="25"/>
      <c r="O88" s="25" t="s">
        <v>1492</v>
      </c>
      <c r="P88" s="26" t="s">
        <v>186</v>
      </c>
      <c r="Q88" s="26"/>
      <c r="R88" s="26"/>
      <c r="S88" s="27"/>
      <c r="T88" s="27"/>
      <c r="U88" s="27"/>
      <c r="V88" s="28"/>
      <c r="W88" s="34"/>
      <c r="X88" s="30"/>
      <c r="Y88" s="34"/>
      <c r="Z88" s="29" t="s">
        <v>145</v>
      </c>
      <c r="AA88" s="29"/>
      <c r="AB88" s="29"/>
      <c r="AC88" s="29" t="s">
        <v>2034</v>
      </c>
      <c r="AD88" s="31"/>
      <c r="AE88" s="31"/>
    </row>
    <row r="89" spans="1:31" s="35" customFormat="1" ht="35.25" customHeight="1" x14ac:dyDescent="0.2">
      <c r="A89" s="24" t="s">
        <v>1014</v>
      </c>
      <c r="B89" s="25">
        <v>2</v>
      </c>
      <c r="C89" s="25" t="s">
        <v>30</v>
      </c>
      <c r="D89" s="26" t="s">
        <v>106</v>
      </c>
      <c r="E89" s="32" t="s">
        <v>3840</v>
      </c>
      <c r="F89" s="32" t="s">
        <v>3841</v>
      </c>
      <c r="G89" s="33" t="s">
        <v>3842</v>
      </c>
      <c r="H89" s="32" t="s">
        <v>907</v>
      </c>
      <c r="I89" s="25"/>
      <c r="J89" s="25"/>
      <c r="K89" s="25"/>
      <c r="L89" s="25"/>
      <c r="M89" s="25"/>
      <c r="N89" s="25"/>
      <c r="O89" s="25" t="s">
        <v>1492</v>
      </c>
      <c r="P89" s="26" t="s">
        <v>186</v>
      </c>
      <c r="Q89" s="26"/>
      <c r="R89" s="26"/>
      <c r="S89" s="27"/>
      <c r="T89" s="27"/>
      <c r="U89" s="27"/>
      <c r="V89" s="28"/>
      <c r="W89" s="34"/>
      <c r="X89" s="30"/>
      <c r="Y89" s="34"/>
      <c r="Z89" s="29" t="s">
        <v>145</v>
      </c>
      <c r="AA89" s="29"/>
      <c r="AB89" s="29"/>
      <c r="AC89" s="29" t="s">
        <v>3937</v>
      </c>
      <c r="AD89" s="31"/>
      <c r="AE89" s="31"/>
    </row>
    <row r="90" spans="1:31" s="35" customFormat="1" ht="35.25" customHeight="1" x14ac:dyDescent="0.2">
      <c r="A90" s="24" t="s">
        <v>1014</v>
      </c>
      <c r="B90" s="25">
        <v>3</v>
      </c>
      <c r="C90" s="25" t="s">
        <v>30</v>
      </c>
      <c r="D90" s="26" t="s">
        <v>90</v>
      </c>
      <c r="E90" s="32" t="s">
        <v>3843</v>
      </c>
      <c r="F90" s="32" t="s">
        <v>3844</v>
      </c>
      <c r="G90" s="33" t="s">
        <v>3845</v>
      </c>
      <c r="H90" s="32" t="s">
        <v>907</v>
      </c>
      <c r="I90" s="25"/>
      <c r="J90" s="25"/>
      <c r="K90" s="25"/>
      <c r="L90" s="25"/>
      <c r="M90" s="25"/>
      <c r="N90" s="25"/>
      <c r="O90" s="25" t="s">
        <v>1492</v>
      </c>
      <c r="P90" s="26" t="s">
        <v>123</v>
      </c>
      <c r="Q90" s="26"/>
      <c r="R90" s="26"/>
      <c r="S90" s="27"/>
      <c r="T90" s="27"/>
      <c r="U90" s="27"/>
      <c r="V90" s="28"/>
      <c r="W90" s="34"/>
      <c r="X90" s="30"/>
      <c r="Y90" s="34"/>
      <c r="Z90" s="29" t="s">
        <v>145</v>
      </c>
      <c r="AA90" s="29"/>
      <c r="AB90" s="29"/>
      <c r="AC90" s="29" t="s">
        <v>3938</v>
      </c>
      <c r="AD90" s="31"/>
      <c r="AE90" s="31"/>
    </row>
    <row r="91" spans="1:31" s="35" customFormat="1" ht="35.25" customHeight="1" x14ac:dyDescent="0.2">
      <c r="A91" s="24" t="s">
        <v>1014</v>
      </c>
      <c r="B91" s="25">
        <v>4</v>
      </c>
      <c r="C91" s="25" t="s">
        <v>30</v>
      </c>
      <c r="D91" s="26" t="s">
        <v>90</v>
      </c>
      <c r="E91" s="32" t="s">
        <v>3846</v>
      </c>
      <c r="F91" s="32" t="s">
        <v>3847</v>
      </c>
      <c r="G91" s="33" t="s">
        <v>3848</v>
      </c>
      <c r="H91" s="32" t="s">
        <v>907</v>
      </c>
      <c r="I91" s="25"/>
      <c r="J91" s="25"/>
      <c r="K91" s="25"/>
      <c r="L91" s="25"/>
      <c r="M91" s="25"/>
      <c r="N91" s="25"/>
      <c r="O91" s="25" t="s">
        <v>1492</v>
      </c>
      <c r="P91" s="26" t="s">
        <v>123</v>
      </c>
      <c r="Q91" s="26"/>
      <c r="R91" s="26"/>
      <c r="S91" s="27"/>
      <c r="T91" s="27"/>
      <c r="U91" s="27"/>
      <c r="V91" s="28"/>
      <c r="W91" s="34"/>
      <c r="X91" s="30"/>
      <c r="Y91" s="34"/>
      <c r="Z91" s="29" t="s">
        <v>3939</v>
      </c>
      <c r="AA91" s="29"/>
      <c r="AB91" s="29"/>
      <c r="AC91" s="29" t="s">
        <v>354</v>
      </c>
      <c r="AD91" s="31"/>
      <c r="AE91" s="31"/>
    </row>
    <row r="92" spans="1:31" s="35" customFormat="1" ht="35.25" customHeight="1" x14ac:dyDescent="0.2">
      <c r="A92" s="24" t="s">
        <v>1014</v>
      </c>
      <c r="B92" s="25">
        <v>5</v>
      </c>
      <c r="C92" s="25" t="s">
        <v>30</v>
      </c>
      <c r="D92" s="26" t="s">
        <v>90</v>
      </c>
      <c r="E92" s="32" t="s">
        <v>3849</v>
      </c>
      <c r="F92" s="32" t="s">
        <v>3850</v>
      </c>
      <c r="G92" s="33" t="s">
        <v>3851</v>
      </c>
      <c r="H92" s="32" t="s">
        <v>907</v>
      </c>
      <c r="I92" s="25"/>
      <c r="J92" s="25"/>
      <c r="K92" s="25"/>
      <c r="L92" s="25"/>
      <c r="M92" s="25"/>
      <c r="N92" s="25"/>
      <c r="O92" s="25" t="s">
        <v>37</v>
      </c>
      <c r="P92" s="26" t="s">
        <v>605</v>
      </c>
      <c r="Q92" s="26"/>
      <c r="R92" s="26"/>
      <c r="S92" s="27"/>
      <c r="T92" s="27"/>
      <c r="U92" s="27"/>
      <c r="V92" s="28"/>
      <c r="W92" s="34"/>
      <c r="X92" s="30"/>
      <c r="Y92" s="34"/>
      <c r="Z92" s="29" t="s">
        <v>3939</v>
      </c>
      <c r="AA92" s="29"/>
      <c r="AB92" s="29"/>
      <c r="AC92" s="29" t="s">
        <v>354</v>
      </c>
      <c r="AD92" s="31"/>
      <c r="AE92" s="31"/>
    </row>
    <row r="93" spans="1:31" s="35" customFormat="1" ht="35.25" customHeight="1" x14ac:dyDescent="0.2">
      <c r="A93" s="24" t="s">
        <v>1014</v>
      </c>
      <c r="B93" s="25">
        <v>6</v>
      </c>
      <c r="C93" s="25" t="s">
        <v>30</v>
      </c>
      <c r="D93" s="26" t="s">
        <v>90</v>
      </c>
      <c r="E93" s="32" t="s">
        <v>3852</v>
      </c>
      <c r="F93" s="32" t="s">
        <v>3853</v>
      </c>
      <c r="G93" s="33" t="s">
        <v>3854</v>
      </c>
      <c r="H93" s="32" t="s">
        <v>907</v>
      </c>
      <c r="I93" s="25"/>
      <c r="J93" s="25"/>
      <c r="K93" s="25"/>
      <c r="L93" s="25"/>
      <c r="M93" s="25"/>
      <c r="N93" s="25"/>
      <c r="O93" s="25" t="s">
        <v>37</v>
      </c>
      <c r="P93" s="26" t="s">
        <v>605</v>
      </c>
      <c r="Q93" s="26"/>
      <c r="R93" s="26"/>
      <c r="S93" s="27"/>
      <c r="T93" s="27"/>
      <c r="U93" s="27"/>
      <c r="V93" s="28"/>
      <c r="W93" s="34"/>
      <c r="X93" s="30"/>
      <c r="Y93" s="34"/>
      <c r="Z93" s="29" t="s">
        <v>1529</v>
      </c>
      <c r="AA93" s="29"/>
      <c r="AB93" s="29"/>
      <c r="AC93" s="29" t="s">
        <v>3940</v>
      </c>
      <c r="AD93" s="31"/>
      <c r="AE93" s="31"/>
    </row>
    <row r="94" spans="1:31" s="35" customFormat="1" ht="35.25" customHeight="1" x14ac:dyDescent="0.2">
      <c r="A94" s="24" t="s">
        <v>1014</v>
      </c>
      <c r="B94" s="25">
        <v>7</v>
      </c>
      <c r="C94" s="25" t="s">
        <v>30</v>
      </c>
      <c r="D94" s="26" t="s">
        <v>291</v>
      </c>
      <c r="E94" s="32" t="s">
        <v>3855</v>
      </c>
      <c r="F94" s="32" t="s">
        <v>3856</v>
      </c>
      <c r="G94" s="33" t="s">
        <v>3857</v>
      </c>
      <c r="H94" s="32" t="s">
        <v>907</v>
      </c>
      <c r="I94" s="25"/>
      <c r="J94" s="25"/>
      <c r="K94" s="25"/>
      <c r="L94" s="25"/>
      <c r="M94" s="25"/>
      <c r="N94" s="25"/>
      <c r="O94" s="25" t="s">
        <v>37</v>
      </c>
      <c r="P94" s="26" t="s">
        <v>80</v>
      </c>
      <c r="Q94" s="26" t="s">
        <v>360</v>
      </c>
      <c r="R94" s="26"/>
      <c r="S94" s="27"/>
      <c r="T94" s="27"/>
      <c r="U94" s="27"/>
      <c r="V94" s="28">
        <v>6000</v>
      </c>
      <c r="W94" s="34"/>
      <c r="X94" s="30"/>
      <c r="Y94" s="34"/>
      <c r="Z94" s="29" t="s">
        <v>285</v>
      </c>
      <c r="AA94" s="29"/>
      <c r="AB94" s="29"/>
      <c r="AC94" s="29"/>
      <c r="AD94" s="31"/>
      <c r="AE94" s="31"/>
    </row>
    <row r="95" spans="1:31" s="35" customFormat="1" ht="35.25" customHeight="1" x14ac:dyDescent="0.2">
      <c r="A95" s="24" t="s">
        <v>1014</v>
      </c>
      <c r="B95" s="25">
        <v>8</v>
      </c>
      <c r="C95" s="25" t="s">
        <v>30</v>
      </c>
      <c r="D95" s="26" t="s">
        <v>47</v>
      </c>
      <c r="E95" s="32" t="s">
        <v>3858</v>
      </c>
      <c r="F95" s="32" t="s">
        <v>3859</v>
      </c>
      <c r="G95" s="33" t="s">
        <v>3860</v>
      </c>
      <c r="H95" s="32" t="s">
        <v>3861</v>
      </c>
      <c r="I95" s="25"/>
      <c r="J95" s="25"/>
      <c r="K95" s="25"/>
      <c r="L95" s="25"/>
      <c r="M95" s="25"/>
      <c r="N95" s="25"/>
      <c r="O95" s="25" t="s">
        <v>46</v>
      </c>
      <c r="P95" s="26" t="s">
        <v>68</v>
      </c>
      <c r="Q95" s="26" t="s">
        <v>128</v>
      </c>
      <c r="R95" s="26"/>
      <c r="S95" s="27"/>
      <c r="T95" s="27"/>
      <c r="U95" s="27"/>
      <c r="V95" s="28"/>
      <c r="W95" s="34"/>
      <c r="X95" s="30"/>
      <c r="Y95" s="34"/>
      <c r="Z95" s="29"/>
      <c r="AA95" s="29"/>
      <c r="AB95" s="29"/>
      <c r="AC95" s="29" t="s">
        <v>3941</v>
      </c>
      <c r="AD95" s="31"/>
      <c r="AE95" s="31"/>
    </row>
    <row r="96" spans="1:31" s="35" customFormat="1" ht="35.25" customHeight="1" x14ac:dyDescent="0.2">
      <c r="A96" s="24" t="s">
        <v>1014</v>
      </c>
      <c r="B96" s="25">
        <v>9</v>
      </c>
      <c r="C96" s="25" t="s">
        <v>233</v>
      </c>
      <c r="D96" s="26" t="s">
        <v>181</v>
      </c>
      <c r="E96" s="32" t="s">
        <v>3862</v>
      </c>
      <c r="F96" s="32" t="s">
        <v>3863</v>
      </c>
      <c r="G96" s="33" t="s">
        <v>3864</v>
      </c>
      <c r="H96" s="32" t="s">
        <v>3865</v>
      </c>
      <c r="I96" s="25"/>
      <c r="J96" s="25"/>
      <c r="K96" s="25"/>
      <c r="L96" s="25"/>
      <c r="M96" s="25"/>
      <c r="N96" s="25"/>
      <c r="O96" s="25" t="s">
        <v>1492</v>
      </c>
      <c r="P96" s="26" t="s">
        <v>461</v>
      </c>
      <c r="Q96" s="26" t="s">
        <v>460</v>
      </c>
      <c r="R96" s="26"/>
      <c r="S96" s="27"/>
      <c r="T96" s="27"/>
      <c r="U96" s="27"/>
      <c r="V96" s="28">
        <v>5000</v>
      </c>
      <c r="W96" s="34"/>
      <c r="X96" s="30"/>
      <c r="Y96" s="34"/>
      <c r="Z96" s="29"/>
      <c r="AA96" s="29"/>
      <c r="AB96" s="29"/>
      <c r="AC96" s="29"/>
      <c r="AD96" s="31"/>
      <c r="AE96" s="31"/>
    </row>
    <row r="97" spans="1:31" s="35" customFormat="1" ht="35.25" customHeight="1" x14ac:dyDescent="0.2">
      <c r="A97" s="24" t="s">
        <v>1014</v>
      </c>
      <c r="B97" s="25">
        <v>10</v>
      </c>
      <c r="C97" s="25" t="s">
        <v>233</v>
      </c>
      <c r="D97" s="26" t="s">
        <v>181</v>
      </c>
      <c r="E97" s="32" t="s">
        <v>3866</v>
      </c>
      <c r="F97" s="32" t="s">
        <v>3867</v>
      </c>
      <c r="G97" s="33" t="s">
        <v>3868</v>
      </c>
      <c r="H97" s="32" t="s">
        <v>3865</v>
      </c>
      <c r="I97" s="25"/>
      <c r="J97" s="25"/>
      <c r="K97" s="25"/>
      <c r="L97" s="25"/>
      <c r="M97" s="25"/>
      <c r="N97" s="25"/>
      <c r="O97" s="25" t="s">
        <v>1492</v>
      </c>
      <c r="P97" s="26" t="s">
        <v>461</v>
      </c>
      <c r="Q97" s="26" t="s">
        <v>460</v>
      </c>
      <c r="R97" s="26"/>
      <c r="S97" s="27"/>
      <c r="T97" s="27"/>
      <c r="U97" s="27"/>
      <c r="V97" s="28"/>
      <c r="W97" s="34"/>
      <c r="X97" s="30"/>
      <c r="Y97" s="34"/>
      <c r="Z97" s="29"/>
      <c r="AA97" s="29"/>
      <c r="AB97" s="29"/>
      <c r="AC97" s="29"/>
      <c r="AD97" s="31"/>
      <c r="AE97" s="31"/>
    </row>
    <row r="98" spans="1:31" s="35" customFormat="1" ht="35.25" customHeight="1" x14ac:dyDescent="0.2">
      <c r="A98" s="24" t="s">
        <v>1014</v>
      </c>
      <c r="B98" s="25">
        <v>11</v>
      </c>
      <c r="C98" s="25" t="s">
        <v>58</v>
      </c>
      <c r="D98" s="26" t="s">
        <v>1348</v>
      </c>
      <c r="E98" s="32" t="s">
        <v>3869</v>
      </c>
      <c r="F98" s="32" t="s">
        <v>3870</v>
      </c>
      <c r="G98" s="33" t="s">
        <v>3871</v>
      </c>
      <c r="H98" s="32" t="s">
        <v>602</v>
      </c>
      <c r="I98" s="25"/>
      <c r="J98" s="25"/>
      <c r="K98" s="25"/>
      <c r="L98" s="25"/>
      <c r="M98" s="25"/>
      <c r="N98" s="25"/>
      <c r="O98" s="25" t="s">
        <v>1492</v>
      </c>
      <c r="P98" s="26"/>
      <c r="Q98" s="26"/>
      <c r="R98" s="26"/>
      <c r="S98" s="27"/>
      <c r="T98" s="27"/>
      <c r="U98" s="27"/>
      <c r="V98" s="28">
        <v>0</v>
      </c>
      <c r="W98" s="34"/>
      <c r="X98" s="30"/>
      <c r="Y98" s="34"/>
      <c r="Z98" s="29" t="s">
        <v>145</v>
      </c>
      <c r="AA98" s="29"/>
      <c r="AB98" s="29"/>
      <c r="AC98" s="29" t="s">
        <v>2034</v>
      </c>
      <c r="AD98" s="31"/>
      <c r="AE98" s="31"/>
    </row>
    <row r="99" spans="1:31" s="35" customFormat="1" ht="35.25" customHeight="1" x14ac:dyDescent="0.2">
      <c r="A99" s="24" t="s">
        <v>1014</v>
      </c>
      <c r="B99" s="25">
        <v>12</v>
      </c>
      <c r="C99" s="25" t="s">
        <v>30</v>
      </c>
      <c r="D99" s="26" t="s">
        <v>145</v>
      </c>
      <c r="E99" s="32" t="s">
        <v>3872</v>
      </c>
      <c r="F99" s="32" t="s">
        <v>3873</v>
      </c>
      <c r="G99" s="33" t="s">
        <v>3874</v>
      </c>
      <c r="H99" s="32" t="s">
        <v>907</v>
      </c>
      <c r="I99" s="25"/>
      <c r="J99" s="25"/>
      <c r="K99" s="25"/>
      <c r="L99" s="25"/>
      <c r="M99" s="25"/>
      <c r="N99" s="25"/>
      <c r="O99" s="25" t="s">
        <v>1492</v>
      </c>
      <c r="P99" s="26" t="s">
        <v>123</v>
      </c>
      <c r="Q99" s="26"/>
      <c r="R99" s="26"/>
      <c r="S99" s="27"/>
      <c r="T99" s="27"/>
      <c r="U99" s="27"/>
      <c r="V99" s="28">
        <v>5000</v>
      </c>
      <c r="W99" s="34"/>
      <c r="X99" s="30"/>
      <c r="Y99" s="34"/>
      <c r="Z99" s="29" t="s">
        <v>145</v>
      </c>
      <c r="AA99" s="29"/>
      <c r="AB99" s="29"/>
      <c r="AC99" s="29"/>
      <c r="AD99" s="31"/>
      <c r="AE99" s="31"/>
    </row>
    <row r="100" spans="1:31" s="35" customFormat="1" ht="35.25" customHeight="1" x14ac:dyDescent="0.2">
      <c r="A100" s="24" t="s">
        <v>1014</v>
      </c>
      <c r="B100" s="25">
        <v>13</v>
      </c>
      <c r="C100" s="25" t="s">
        <v>58</v>
      </c>
      <c r="D100" s="26" t="s">
        <v>181</v>
      </c>
      <c r="E100" s="32" t="s">
        <v>3875</v>
      </c>
      <c r="F100" s="32" t="s">
        <v>3876</v>
      </c>
      <c r="G100" s="33" t="s">
        <v>3877</v>
      </c>
      <c r="H100" s="32" t="s">
        <v>907</v>
      </c>
      <c r="I100" s="25"/>
      <c r="J100" s="25"/>
      <c r="K100" s="25"/>
      <c r="L100" s="25"/>
      <c r="M100" s="25"/>
      <c r="N100" s="25"/>
      <c r="O100" s="25" t="s">
        <v>1492</v>
      </c>
      <c r="P100" s="26"/>
      <c r="Q100" s="26"/>
      <c r="R100" s="26"/>
      <c r="S100" s="27"/>
      <c r="T100" s="27"/>
      <c r="U100" s="27"/>
      <c r="V100" s="28"/>
      <c r="W100" s="34"/>
      <c r="X100" s="30"/>
      <c r="Y100" s="34"/>
      <c r="Z100" s="29" t="s">
        <v>3942</v>
      </c>
      <c r="AA100" s="29"/>
      <c r="AB100" s="29"/>
      <c r="AC100" s="29" t="s">
        <v>3943</v>
      </c>
      <c r="AD100" s="31"/>
      <c r="AE100" s="31"/>
    </row>
    <row r="101" spans="1:31" s="35" customFormat="1" ht="35.25" customHeight="1" x14ac:dyDescent="0.2">
      <c r="A101" s="24" t="s">
        <v>1014</v>
      </c>
      <c r="B101" s="25">
        <v>14</v>
      </c>
      <c r="C101" s="25" t="s">
        <v>58</v>
      </c>
      <c r="D101" s="26" t="s">
        <v>47</v>
      </c>
      <c r="E101" s="32" t="s">
        <v>3878</v>
      </c>
      <c r="F101" s="32" t="s">
        <v>3879</v>
      </c>
      <c r="G101" s="33" t="s">
        <v>3880</v>
      </c>
      <c r="H101" s="32" t="s">
        <v>3881</v>
      </c>
      <c r="I101" s="25"/>
      <c r="J101" s="25"/>
      <c r="K101" s="25"/>
      <c r="L101" s="25"/>
      <c r="M101" s="25"/>
      <c r="N101" s="25"/>
      <c r="O101" s="25" t="s">
        <v>1492</v>
      </c>
      <c r="P101" s="26" t="s">
        <v>307</v>
      </c>
      <c r="Q101" s="26"/>
      <c r="R101" s="26"/>
      <c r="S101" s="27"/>
      <c r="T101" s="27"/>
      <c r="U101" s="27"/>
      <c r="V101" s="28">
        <v>5000</v>
      </c>
      <c r="W101" s="34"/>
      <c r="X101" s="30"/>
      <c r="Y101" s="34"/>
      <c r="Z101" s="29"/>
      <c r="AA101" s="29"/>
      <c r="AB101" s="29"/>
      <c r="AC101" s="29" t="s">
        <v>3944</v>
      </c>
      <c r="AD101" s="31"/>
      <c r="AE101" s="31"/>
    </row>
    <row r="102" spans="1:31" s="35" customFormat="1" ht="35.25" customHeight="1" x14ac:dyDescent="0.2">
      <c r="A102" s="24" t="s">
        <v>1014</v>
      </c>
      <c r="B102" s="25">
        <v>15</v>
      </c>
      <c r="C102" s="25" t="s">
        <v>58</v>
      </c>
      <c r="D102" s="26" t="s">
        <v>291</v>
      </c>
      <c r="E102" s="32" t="s">
        <v>3882</v>
      </c>
      <c r="F102" s="32" t="s">
        <v>3883</v>
      </c>
      <c r="G102" s="33" t="s">
        <v>3884</v>
      </c>
      <c r="H102" s="32" t="s">
        <v>3885</v>
      </c>
      <c r="I102" s="25"/>
      <c r="J102" s="25"/>
      <c r="K102" s="25"/>
      <c r="L102" s="25"/>
      <c r="M102" s="25"/>
      <c r="N102" s="25"/>
      <c r="O102" s="25" t="s">
        <v>1492</v>
      </c>
      <c r="P102" s="26" t="s">
        <v>128</v>
      </c>
      <c r="Q102" s="26"/>
      <c r="R102" s="26"/>
      <c r="S102" s="27"/>
      <c r="T102" s="27"/>
      <c r="U102" s="27"/>
      <c r="V102" s="28">
        <v>5000</v>
      </c>
      <c r="W102" s="34"/>
      <c r="X102" s="30"/>
      <c r="Y102" s="34"/>
      <c r="Z102" s="29"/>
      <c r="AA102" s="29"/>
      <c r="AB102" s="29"/>
      <c r="AC102" s="29"/>
      <c r="AD102" s="31"/>
      <c r="AE102" s="31"/>
    </row>
    <row r="103" spans="1:31" s="35" customFormat="1" ht="35.25" customHeight="1" x14ac:dyDescent="0.2">
      <c r="A103" s="24" t="s">
        <v>1014</v>
      </c>
      <c r="B103" s="25">
        <v>16</v>
      </c>
      <c r="C103" s="25" t="s">
        <v>30</v>
      </c>
      <c r="D103" s="26" t="s">
        <v>175</v>
      </c>
      <c r="E103" s="32" t="s">
        <v>3886</v>
      </c>
      <c r="F103" s="32" t="s">
        <v>3887</v>
      </c>
      <c r="G103" s="33" t="s">
        <v>3888</v>
      </c>
      <c r="H103" s="32" t="s">
        <v>907</v>
      </c>
      <c r="I103" s="25"/>
      <c r="J103" s="25"/>
      <c r="K103" s="25"/>
      <c r="L103" s="25"/>
      <c r="M103" s="25"/>
      <c r="N103" s="25"/>
      <c r="O103" s="25" t="s">
        <v>1492</v>
      </c>
      <c r="P103" s="26" t="s">
        <v>179</v>
      </c>
      <c r="Q103" s="26"/>
      <c r="R103" s="26"/>
      <c r="S103" s="27"/>
      <c r="T103" s="27"/>
      <c r="U103" s="27"/>
      <c r="V103" s="28"/>
      <c r="W103" s="34"/>
      <c r="X103" s="30"/>
      <c r="Y103" s="34"/>
      <c r="Z103" s="29"/>
      <c r="AA103" s="29"/>
      <c r="AB103" s="29"/>
      <c r="AC103" s="29"/>
      <c r="AD103" s="31"/>
      <c r="AE103" s="31"/>
    </row>
    <row r="104" spans="1:31" s="35" customFormat="1" ht="35.25" customHeight="1" x14ac:dyDescent="0.2">
      <c r="A104" s="24" t="s">
        <v>1014</v>
      </c>
      <c r="B104" s="25">
        <v>17</v>
      </c>
      <c r="C104" s="25" t="s">
        <v>30</v>
      </c>
      <c r="D104" s="26" t="s">
        <v>291</v>
      </c>
      <c r="E104" s="32" t="s">
        <v>3889</v>
      </c>
      <c r="F104" s="32" t="s">
        <v>3890</v>
      </c>
      <c r="G104" s="33" t="s">
        <v>3891</v>
      </c>
      <c r="H104" s="32" t="s">
        <v>907</v>
      </c>
      <c r="I104" s="25"/>
      <c r="J104" s="25"/>
      <c r="K104" s="25"/>
      <c r="L104" s="25"/>
      <c r="M104" s="25"/>
      <c r="N104" s="25"/>
      <c r="O104" s="25" t="s">
        <v>3892</v>
      </c>
      <c r="P104" s="26" t="s">
        <v>765</v>
      </c>
      <c r="Q104" s="26"/>
      <c r="R104" s="26"/>
      <c r="S104" s="27"/>
      <c r="T104" s="27"/>
      <c r="U104" s="27"/>
      <c r="V104" s="28"/>
      <c r="W104" s="34"/>
      <c r="X104" s="30"/>
      <c r="Y104" s="34"/>
      <c r="Z104" s="29"/>
      <c r="AA104" s="29"/>
      <c r="AB104" s="29"/>
      <c r="AC104" s="29"/>
      <c r="AD104" s="31"/>
      <c r="AE104" s="31"/>
    </row>
    <row r="105" spans="1:31" s="35" customFormat="1" ht="35.25" customHeight="1" x14ac:dyDescent="0.2">
      <c r="A105" s="24" t="s">
        <v>1014</v>
      </c>
      <c r="B105" s="25">
        <v>18</v>
      </c>
      <c r="C105" s="25" t="s">
        <v>30</v>
      </c>
      <c r="D105" s="26" t="s">
        <v>291</v>
      </c>
      <c r="E105" s="32" t="s">
        <v>3893</v>
      </c>
      <c r="F105" s="32" t="s">
        <v>3894</v>
      </c>
      <c r="G105" s="33" t="s">
        <v>3895</v>
      </c>
      <c r="H105" s="32" t="s">
        <v>3896</v>
      </c>
      <c r="I105" s="25"/>
      <c r="J105" s="25"/>
      <c r="K105" s="25"/>
      <c r="L105" s="25"/>
      <c r="M105" s="25"/>
      <c r="N105" s="25"/>
      <c r="O105" s="25" t="s">
        <v>3892</v>
      </c>
      <c r="P105" s="26" t="s">
        <v>765</v>
      </c>
      <c r="Q105" s="26"/>
      <c r="R105" s="26"/>
      <c r="S105" s="27"/>
      <c r="T105" s="27"/>
      <c r="U105" s="27"/>
      <c r="V105" s="28"/>
      <c r="W105" s="34"/>
      <c r="X105" s="30"/>
      <c r="Y105" s="34"/>
      <c r="Z105" s="29"/>
      <c r="AA105" s="29"/>
      <c r="AB105" s="29"/>
      <c r="AC105" s="29"/>
      <c r="AD105" s="31"/>
      <c r="AE105" s="31"/>
    </row>
    <row r="106" spans="1:31" s="35" customFormat="1" ht="35.25" customHeight="1" x14ac:dyDescent="0.2">
      <c r="A106" s="24" t="s">
        <v>1014</v>
      </c>
      <c r="B106" s="25">
        <v>19</v>
      </c>
      <c r="C106" s="25" t="s">
        <v>233</v>
      </c>
      <c r="D106" s="26" t="s">
        <v>47</v>
      </c>
      <c r="E106" s="32" t="s">
        <v>3897</v>
      </c>
      <c r="F106" s="32" t="s">
        <v>3898</v>
      </c>
      <c r="G106" s="33" t="s">
        <v>3899</v>
      </c>
      <c r="H106" s="32" t="s">
        <v>3881</v>
      </c>
      <c r="I106" s="25"/>
      <c r="J106" s="25"/>
      <c r="K106" s="25"/>
      <c r="L106" s="25"/>
      <c r="M106" s="25"/>
      <c r="N106" s="25"/>
      <c r="O106" s="25" t="s">
        <v>67</v>
      </c>
      <c r="P106" s="26" t="s">
        <v>307</v>
      </c>
      <c r="Q106" s="26"/>
      <c r="R106" s="26"/>
      <c r="S106" s="27"/>
      <c r="T106" s="27"/>
      <c r="U106" s="27"/>
      <c r="V106" s="28"/>
      <c r="W106" s="34"/>
      <c r="X106" s="30"/>
      <c r="Y106" s="34"/>
      <c r="Z106" s="29"/>
      <c r="AA106" s="29"/>
      <c r="AB106" s="29"/>
      <c r="AC106" s="29"/>
      <c r="AD106" s="31"/>
      <c r="AE106" s="31"/>
    </row>
    <row r="107" spans="1:31" s="35" customFormat="1" ht="35.25" customHeight="1" x14ac:dyDescent="0.2">
      <c r="A107" s="24" t="s">
        <v>1014</v>
      </c>
      <c r="B107" s="25">
        <v>20</v>
      </c>
      <c r="C107" s="25" t="s">
        <v>30</v>
      </c>
      <c r="D107" s="26" t="s">
        <v>52</v>
      </c>
      <c r="E107" s="32" t="s">
        <v>3900</v>
      </c>
      <c r="F107" s="32" t="s">
        <v>3901</v>
      </c>
      <c r="G107" s="33" t="s">
        <v>3902</v>
      </c>
      <c r="H107" s="32" t="s">
        <v>907</v>
      </c>
      <c r="I107" s="25"/>
      <c r="J107" s="25"/>
      <c r="K107" s="25"/>
      <c r="L107" s="25"/>
      <c r="M107" s="25"/>
      <c r="N107" s="25"/>
      <c r="O107" s="25" t="s">
        <v>1492</v>
      </c>
      <c r="P107" s="26" t="s">
        <v>186</v>
      </c>
      <c r="Q107" s="26"/>
      <c r="R107" s="26"/>
      <c r="S107" s="27"/>
      <c r="T107" s="27"/>
      <c r="U107" s="27"/>
      <c r="V107" s="28">
        <v>500</v>
      </c>
      <c r="W107" s="34"/>
      <c r="X107" s="30"/>
      <c r="Y107" s="34"/>
      <c r="Z107" s="29"/>
      <c r="AA107" s="29"/>
      <c r="AB107" s="29"/>
      <c r="AC107" s="29"/>
      <c r="AD107" s="31"/>
      <c r="AE107" s="31"/>
    </row>
    <row r="108" spans="1:31" s="35" customFormat="1" ht="35.25" customHeight="1" x14ac:dyDescent="0.2">
      <c r="A108" s="24" t="s">
        <v>1014</v>
      </c>
      <c r="B108" s="25">
        <v>21</v>
      </c>
      <c r="C108" s="25" t="s">
        <v>30</v>
      </c>
      <c r="D108" s="26" t="s">
        <v>52</v>
      </c>
      <c r="E108" s="32" t="s">
        <v>3903</v>
      </c>
      <c r="F108" s="32" t="s">
        <v>3904</v>
      </c>
      <c r="G108" s="33" t="s">
        <v>3905</v>
      </c>
      <c r="H108" s="32" t="s">
        <v>907</v>
      </c>
      <c r="I108" s="25"/>
      <c r="J108" s="25"/>
      <c r="K108" s="25"/>
      <c r="L108" s="25"/>
      <c r="M108" s="25"/>
      <c r="N108" s="25"/>
      <c r="O108" s="25" t="s">
        <v>1492</v>
      </c>
      <c r="P108" s="26" t="s">
        <v>186</v>
      </c>
      <c r="Q108" s="26"/>
      <c r="R108" s="26"/>
      <c r="S108" s="27"/>
      <c r="T108" s="27"/>
      <c r="U108" s="27"/>
      <c r="V108" s="28">
        <v>1000</v>
      </c>
      <c r="W108" s="34"/>
      <c r="X108" s="30"/>
      <c r="Y108" s="34"/>
      <c r="Z108" s="29"/>
      <c r="AA108" s="29"/>
      <c r="AB108" s="29"/>
      <c r="AC108" s="29"/>
      <c r="AD108" s="31"/>
      <c r="AE108" s="31"/>
    </row>
    <row r="109" spans="1:31" s="35" customFormat="1" ht="35.25" customHeight="1" x14ac:dyDescent="0.2">
      <c r="A109" s="24" t="s">
        <v>1014</v>
      </c>
      <c r="B109" s="25">
        <v>22</v>
      </c>
      <c r="C109" s="25" t="s">
        <v>58</v>
      </c>
      <c r="D109" s="26" t="s">
        <v>52</v>
      </c>
      <c r="E109" s="32" t="s">
        <v>3906</v>
      </c>
      <c r="F109" s="32" t="s">
        <v>3907</v>
      </c>
      <c r="G109" s="33" t="s">
        <v>3908</v>
      </c>
      <c r="H109" s="32" t="s">
        <v>3909</v>
      </c>
      <c r="I109" s="25"/>
      <c r="J109" s="25"/>
      <c r="K109" s="25"/>
      <c r="L109" s="25"/>
      <c r="M109" s="25"/>
      <c r="N109" s="25"/>
      <c r="O109" s="25" t="s">
        <v>111</v>
      </c>
      <c r="P109" s="26" t="s">
        <v>39</v>
      </c>
      <c r="Q109" s="26" t="s">
        <v>40</v>
      </c>
      <c r="R109" s="26"/>
      <c r="S109" s="27"/>
      <c r="T109" s="27"/>
      <c r="U109" s="27"/>
      <c r="V109" s="28"/>
      <c r="W109" s="34"/>
      <c r="X109" s="30"/>
      <c r="Y109" s="34"/>
      <c r="Z109" s="29"/>
      <c r="AA109" s="29"/>
      <c r="AB109" s="29"/>
      <c r="AC109" s="29"/>
      <c r="AD109" s="31"/>
      <c r="AE109" s="31"/>
    </row>
    <row r="110" spans="1:31" s="35" customFormat="1" ht="35.25" customHeight="1" x14ac:dyDescent="0.2">
      <c r="A110" s="24" t="s">
        <v>1014</v>
      </c>
      <c r="B110" s="25">
        <v>23</v>
      </c>
      <c r="C110" s="25" t="s">
        <v>30</v>
      </c>
      <c r="D110" s="16" t="s">
        <v>676</v>
      </c>
      <c r="E110" s="32" t="s">
        <v>3910</v>
      </c>
      <c r="F110" s="32" t="s">
        <v>3911</v>
      </c>
      <c r="G110" s="33" t="s">
        <v>3912</v>
      </c>
      <c r="H110" s="32" t="s">
        <v>3909</v>
      </c>
      <c r="I110" s="25"/>
      <c r="J110" s="25"/>
      <c r="K110" s="25"/>
      <c r="L110" s="25"/>
      <c r="M110" s="25"/>
      <c r="N110" s="25"/>
      <c r="O110" s="25" t="s">
        <v>111</v>
      </c>
      <c r="P110" s="26" t="s">
        <v>39</v>
      </c>
      <c r="Q110" s="26"/>
      <c r="R110" s="26"/>
      <c r="S110" s="27" t="s">
        <v>3913</v>
      </c>
      <c r="T110" s="27"/>
      <c r="U110" s="27"/>
      <c r="V110" s="28"/>
      <c r="W110" s="34"/>
      <c r="X110" s="30"/>
      <c r="Y110" s="34"/>
      <c r="Z110" s="29"/>
      <c r="AA110" s="29"/>
      <c r="AB110" s="29"/>
      <c r="AC110" s="29"/>
      <c r="AD110" s="31"/>
      <c r="AE110" s="31"/>
    </row>
    <row r="111" spans="1:31" s="35" customFormat="1" ht="35.25" customHeight="1" x14ac:dyDescent="0.2">
      <c r="A111" s="24" t="s">
        <v>1014</v>
      </c>
      <c r="B111" s="25">
        <v>24</v>
      </c>
      <c r="C111" s="25" t="s">
        <v>30</v>
      </c>
      <c r="D111" s="26" t="s">
        <v>52</v>
      </c>
      <c r="E111" s="32" t="s">
        <v>3914</v>
      </c>
      <c r="F111" s="32" t="s">
        <v>3915</v>
      </c>
      <c r="G111" s="33" t="s">
        <v>3916</v>
      </c>
      <c r="H111" s="32" t="s">
        <v>907</v>
      </c>
      <c r="I111" s="25"/>
      <c r="J111" s="25"/>
      <c r="K111" s="25"/>
      <c r="L111" s="25"/>
      <c r="M111" s="25"/>
      <c r="N111" s="25"/>
      <c r="O111" s="25" t="s">
        <v>111</v>
      </c>
      <c r="P111" s="26" t="s">
        <v>39</v>
      </c>
      <c r="Q111" s="26"/>
      <c r="R111" s="26"/>
      <c r="S111" s="27" t="s">
        <v>3917</v>
      </c>
      <c r="T111" s="27"/>
      <c r="U111" s="27"/>
      <c r="V111" s="28"/>
      <c r="W111" s="34"/>
      <c r="X111" s="30"/>
      <c r="Y111" s="34"/>
      <c r="Z111" s="29"/>
      <c r="AA111" s="29"/>
      <c r="AB111" s="29"/>
      <c r="AC111" s="29"/>
      <c r="AD111" s="31"/>
      <c r="AE111" s="31"/>
    </row>
    <row r="112" spans="1:31" s="35" customFormat="1" ht="35.25" customHeight="1" x14ac:dyDescent="0.2">
      <c r="A112" s="24" t="s">
        <v>1014</v>
      </c>
      <c r="B112" s="25">
        <v>25</v>
      </c>
      <c r="C112" s="25" t="s">
        <v>30</v>
      </c>
      <c r="D112" s="26" t="s">
        <v>90</v>
      </c>
      <c r="E112" s="32" t="s">
        <v>3918</v>
      </c>
      <c r="F112" s="32" t="s">
        <v>3919</v>
      </c>
      <c r="G112" s="33" t="s">
        <v>3920</v>
      </c>
      <c r="H112" s="32" t="s">
        <v>907</v>
      </c>
      <c r="I112" s="25"/>
      <c r="J112" s="25"/>
      <c r="K112" s="25"/>
      <c r="L112" s="25"/>
      <c r="M112" s="25"/>
      <c r="N112" s="25"/>
      <c r="O112" s="25" t="s">
        <v>111</v>
      </c>
      <c r="P112" s="26" t="s">
        <v>39</v>
      </c>
      <c r="Q112" s="26" t="s">
        <v>123</v>
      </c>
      <c r="R112" s="26"/>
      <c r="S112" s="27" t="s">
        <v>3921</v>
      </c>
      <c r="T112" s="27"/>
      <c r="U112" s="27"/>
      <c r="V112" s="28"/>
      <c r="W112" s="34"/>
      <c r="X112" s="30"/>
      <c r="Y112" s="34"/>
      <c r="Z112" s="29"/>
      <c r="AA112" s="29"/>
      <c r="AB112" s="29"/>
      <c r="AC112" s="29"/>
      <c r="AD112" s="31"/>
      <c r="AE112" s="31"/>
    </row>
    <row r="113" spans="1:31" s="35" customFormat="1" ht="35.25" customHeight="1" x14ac:dyDescent="0.2">
      <c r="A113" s="24" t="s">
        <v>1014</v>
      </c>
      <c r="B113" s="25">
        <v>26</v>
      </c>
      <c r="C113" s="25" t="s">
        <v>30</v>
      </c>
      <c r="D113" s="26" t="s">
        <v>90</v>
      </c>
      <c r="E113" s="32" t="s">
        <v>3922</v>
      </c>
      <c r="F113" s="32" t="s">
        <v>3923</v>
      </c>
      <c r="G113" s="33" t="s">
        <v>3924</v>
      </c>
      <c r="H113" s="32" t="s">
        <v>907</v>
      </c>
      <c r="I113" s="25"/>
      <c r="J113" s="25"/>
      <c r="K113" s="25"/>
      <c r="L113" s="25"/>
      <c r="M113" s="25"/>
      <c r="N113" s="25"/>
      <c r="O113" s="25" t="s">
        <v>111</v>
      </c>
      <c r="P113" s="26" t="s">
        <v>39</v>
      </c>
      <c r="Q113" s="26" t="s">
        <v>123</v>
      </c>
      <c r="R113" s="26"/>
      <c r="S113" s="27" t="s">
        <v>3925</v>
      </c>
      <c r="T113" s="27"/>
      <c r="U113" s="27"/>
      <c r="V113" s="28"/>
      <c r="W113" s="34"/>
      <c r="X113" s="30"/>
      <c r="Y113" s="34"/>
      <c r="Z113" s="29"/>
      <c r="AA113" s="29"/>
      <c r="AB113" s="29"/>
      <c r="AC113" s="29"/>
      <c r="AD113" s="31"/>
      <c r="AE113" s="31"/>
    </row>
    <row r="114" spans="1:31" s="35" customFormat="1" ht="35.25" customHeight="1" x14ac:dyDescent="0.2">
      <c r="A114" s="24" t="s">
        <v>1014</v>
      </c>
      <c r="B114" s="25">
        <v>27</v>
      </c>
      <c r="C114" s="25" t="s">
        <v>58</v>
      </c>
      <c r="D114" s="26" t="s">
        <v>1348</v>
      </c>
      <c r="E114" s="32" t="s">
        <v>3926</v>
      </c>
      <c r="F114" s="32" t="s">
        <v>3927</v>
      </c>
      <c r="G114" s="33" t="s">
        <v>3928</v>
      </c>
      <c r="H114" s="32" t="s">
        <v>602</v>
      </c>
      <c r="I114" s="25"/>
      <c r="J114" s="25"/>
      <c r="K114" s="25"/>
      <c r="L114" s="25"/>
      <c r="M114" s="25"/>
      <c r="N114" s="25"/>
      <c r="O114" s="25" t="s">
        <v>111</v>
      </c>
      <c r="P114" s="26" t="s">
        <v>123</v>
      </c>
      <c r="Q114" s="26"/>
      <c r="R114" s="26"/>
      <c r="S114" s="27"/>
      <c r="T114" s="27"/>
      <c r="U114" s="27"/>
      <c r="V114" s="28"/>
      <c r="W114" s="34"/>
      <c r="X114" s="30"/>
      <c r="Y114" s="34"/>
      <c r="Z114" s="29"/>
      <c r="AA114" s="29"/>
      <c r="AB114" s="29"/>
      <c r="AC114" s="29"/>
      <c r="AD114" s="31"/>
      <c r="AE114" s="31"/>
    </row>
    <row r="115" spans="1:31" s="35" customFormat="1" ht="35.25" customHeight="1" x14ac:dyDescent="0.2">
      <c r="A115" s="24" t="s">
        <v>1014</v>
      </c>
      <c r="B115" s="25">
        <v>28</v>
      </c>
      <c r="C115" s="25" t="s">
        <v>58</v>
      </c>
      <c r="D115" s="26" t="s">
        <v>590</v>
      </c>
      <c r="E115" s="32" t="s">
        <v>3929</v>
      </c>
      <c r="F115" s="32" t="s">
        <v>3930</v>
      </c>
      <c r="G115" s="33" t="s">
        <v>3931</v>
      </c>
      <c r="H115" s="32" t="s">
        <v>3932</v>
      </c>
      <c r="I115" s="25"/>
      <c r="J115" s="25"/>
      <c r="K115" s="25"/>
      <c r="L115" s="25"/>
      <c r="M115" s="25"/>
      <c r="N115" s="25"/>
      <c r="O115" s="25" t="s">
        <v>1097</v>
      </c>
      <c r="P115" s="26" t="s">
        <v>39</v>
      </c>
      <c r="Q115" s="26" t="s">
        <v>40</v>
      </c>
      <c r="R115" s="26"/>
      <c r="S115" s="27" t="s">
        <v>3933</v>
      </c>
      <c r="T115" s="27"/>
      <c r="U115" s="27"/>
      <c r="V115" s="28">
        <v>0</v>
      </c>
      <c r="W115" s="34"/>
      <c r="X115" s="30"/>
      <c r="Y115" s="34"/>
      <c r="Z115" s="29"/>
      <c r="AA115" s="29"/>
      <c r="AB115" s="29"/>
      <c r="AC115" s="29"/>
      <c r="AD115" s="31"/>
      <c r="AE115" s="31"/>
    </row>
    <row r="116" spans="1:31" s="35" customFormat="1" ht="35.25" customHeight="1" x14ac:dyDescent="0.2">
      <c r="A116" s="24" t="s">
        <v>1014</v>
      </c>
      <c r="B116" s="25">
        <v>29</v>
      </c>
      <c r="C116" s="25" t="s">
        <v>30</v>
      </c>
      <c r="D116" s="26" t="s">
        <v>90</v>
      </c>
      <c r="E116" s="32" t="s">
        <v>3934</v>
      </c>
      <c r="F116" s="32" t="s">
        <v>3935</v>
      </c>
      <c r="G116" s="33" t="s">
        <v>3936</v>
      </c>
      <c r="H116" s="32" t="s">
        <v>907</v>
      </c>
      <c r="I116" s="25"/>
      <c r="J116" s="25"/>
      <c r="K116" s="25"/>
      <c r="L116" s="25"/>
      <c r="M116" s="25"/>
      <c r="N116" s="25"/>
      <c r="O116" s="25" t="s">
        <v>253</v>
      </c>
      <c r="P116" s="26" t="s">
        <v>123</v>
      </c>
      <c r="Q116" s="26"/>
      <c r="R116" s="26"/>
      <c r="S116" s="27"/>
      <c r="T116" s="27"/>
      <c r="U116" s="27"/>
      <c r="V116" s="28"/>
      <c r="W116" s="34"/>
      <c r="X116" s="30"/>
      <c r="Y116" s="34"/>
      <c r="Z116" s="29"/>
      <c r="AA116" s="29"/>
      <c r="AB116" s="29"/>
      <c r="AC116" s="29"/>
      <c r="AD116" s="31"/>
      <c r="AE116" s="31"/>
    </row>
    <row r="117" spans="1:31" s="35" customFormat="1" ht="35.25" customHeight="1" x14ac:dyDescent="0.2">
      <c r="A117" s="24" t="s">
        <v>215</v>
      </c>
      <c r="B117" s="25">
        <v>1</v>
      </c>
      <c r="C117" s="25" t="s">
        <v>216</v>
      </c>
      <c r="D117" s="26" t="s">
        <v>47</v>
      </c>
      <c r="E117" s="32" t="s">
        <v>217</v>
      </c>
      <c r="F117" s="32" t="s">
        <v>218</v>
      </c>
      <c r="G117" s="33"/>
      <c r="H117" s="32" t="s">
        <v>219</v>
      </c>
      <c r="I117" s="25">
        <v>2005</v>
      </c>
      <c r="J117" s="25">
        <v>2030</v>
      </c>
      <c r="K117" s="25" t="s">
        <v>57</v>
      </c>
      <c r="L117" s="25"/>
      <c r="M117" s="25"/>
      <c r="N117" s="25" t="s">
        <v>220</v>
      </c>
      <c r="O117" s="25" t="s">
        <v>46</v>
      </c>
      <c r="P117" s="26" t="s">
        <v>38</v>
      </c>
      <c r="Q117" s="26"/>
      <c r="R117" s="26"/>
      <c r="S117" s="27"/>
      <c r="T117" s="27"/>
      <c r="U117" s="27"/>
      <c r="V117" s="28">
        <v>0</v>
      </c>
      <c r="W117" s="34">
        <v>0</v>
      </c>
      <c r="X117" s="30" t="s">
        <v>1259</v>
      </c>
      <c r="Y117" s="34" t="s">
        <v>42</v>
      </c>
      <c r="Z117" s="29" t="s">
        <v>221</v>
      </c>
      <c r="AA117" s="29"/>
      <c r="AB117" s="29"/>
      <c r="AC117" s="29" t="s">
        <v>222</v>
      </c>
      <c r="AD117" s="31" t="s">
        <v>216</v>
      </c>
      <c r="AE117" s="31" t="s">
        <v>47</v>
      </c>
    </row>
    <row r="118" spans="1:31" s="35" customFormat="1" ht="35.25" customHeight="1" x14ac:dyDescent="0.2">
      <c r="A118" s="24" t="s">
        <v>215</v>
      </c>
      <c r="B118" s="25">
        <v>2</v>
      </c>
      <c r="C118" s="25" t="s">
        <v>58</v>
      </c>
      <c r="D118" s="26" t="s">
        <v>47</v>
      </c>
      <c r="E118" s="32" t="s">
        <v>223</v>
      </c>
      <c r="F118" s="32" t="s">
        <v>224</v>
      </c>
      <c r="G118" s="33"/>
      <c r="H118" s="32" t="s">
        <v>225</v>
      </c>
      <c r="I118" s="25">
        <v>2005</v>
      </c>
      <c r="J118" s="25">
        <v>2030</v>
      </c>
      <c r="K118" s="25" t="s">
        <v>57</v>
      </c>
      <c r="L118" s="25"/>
      <c r="M118" s="25"/>
      <c r="N118" s="25" t="s">
        <v>226</v>
      </c>
      <c r="O118" s="25" t="s">
        <v>46</v>
      </c>
      <c r="P118" s="26" t="s">
        <v>38</v>
      </c>
      <c r="Q118" s="26"/>
      <c r="R118" s="26"/>
      <c r="S118" s="27"/>
      <c r="T118" s="27"/>
      <c r="U118" s="27"/>
      <c r="V118" s="28">
        <v>0</v>
      </c>
      <c r="W118" s="34">
        <v>7500</v>
      </c>
      <c r="X118" s="30">
        <v>187500</v>
      </c>
      <c r="Y118" s="34" t="s">
        <v>42</v>
      </c>
      <c r="Z118" s="29" t="s">
        <v>221</v>
      </c>
      <c r="AA118" s="29"/>
      <c r="AB118" s="29"/>
      <c r="AC118" s="29" t="s">
        <v>222</v>
      </c>
      <c r="AD118" s="31" t="s">
        <v>58</v>
      </c>
      <c r="AE118" s="31" t="s">
        <v>47</v>
      </c>
    </row>
    <row r="119" spans="1:31" s="35" customFormat="1" ht="35.25" customHeight="1" x14ac:dyDescent="0.2">
      <c r="A119" s="24" t="s">
        <v>215</v>
      </c>
      <c r="B119" s="25">
        <v>3</v>
      </c>
      <c r="C119" s="25" t="s">
        <v>216</v>
      </c>
      <c r="D119" s="26" t="s">
        <v>47</v>
      </c>
      <c r="E119" s="32" t="s">
        <v>227</v>
      </c>
      <c r="F119" s="32" t="s">
        <v>228</v>
      </c>
      <c r="G119" s="33"/>
      <c r="H119" s="32" t="s">
        <v>225</v>
      </c>
      <c r="I119" s="25">
        <v>2005</v>
      </c>
      <c r="J119" s="25">
        <v>2030</v>
      </c>
      <c r="K119" s="25" t="s">
        <v>57</v>
      </c>
      <c r="L119" s="25"/>
      <c r="M119" s="25"/>
      <c r="N119" s="25" t="s">
        <v>229</v>
      </c>
      <c r="O119" s="25" t="s">
        <v>46</v>
      </c>
      <c r="P119" s="26" t="s">
        <v>38</v>
      </c>
      <c r="Q119" s="26"/>
      <c r="R119" s="26"/>
      <c r="S119" s="27"/>
      <c r="T119" s="27"/>
      <c r="U119" s="27"/>
      <c r="V119" s="28"/>
      <c r="W119" s="34">
        <v>7105</v>
      </c>
      <c r="X119" s="30">
        <v>177625</v>
      </c>
      <c r="Y119" s="34" t="s">
        <v>42</v>
      </c>
      <c r="Z119" s="29" t="s">
        <v>221</v>
      </c>
      <c r="AA119" s="29"/>
      <c r="AB119" s="29"/>
      <c r="AC119" s="29" t="s">
        <v>230</v>
      </c>
      <c r="AD119" s="31" t="s">
        <v>216</v>
      </c>
      <c r="AE119" s="31" t="s">
        <v>47</v>
      </c>
    </row>
    <row r="120" spans="1:31" s="35" customFormat="1" ht="35.25" customHeight="1" x14ac:dyDescent="0.2">
      <c r="A120" s="24" t="s">
        <v>215</v>
      </c>
      <c r="B120" s="25">
        <v>4</v>
      </c>
      <c r="C120" s="25" t="s">
        <v>216</v>
      </c>
      <c r="D120" s="26" t="s">
        <v>47</v>
      </c>
      <c r="E120" s="32" t="s">
        <v>231</v>
      </c>
      <c r="F120" s="32" t="s">
        <v>232</v>
      </c>
      <c r="G120" s="33"/>
      <c r="H120" s="32" t="s">
        <v>225</v>
      </c>
      <c r="I120" s="25">
        <v>2016</v>
      </c>
      <c r="J120" s="25">
        <v>2018</v>
      </c>
      <c r="K120" s="25" t="s">
        <v>57</v>
      </c>
      <c r="L120" s="25"/>
      <c r="M120" s="25"/>
      <c r="N120" s="25" t="s">
        <v>229</v>
      </c>
      <c r="O120" s="25" t="s">
        <v>46</v>
      </c>
      <c r="P120" s="26" t="s">
        <v>38</v>
      </c>
      <c r="Q120" s="26"/>
      <c r="R120" s="26"/>
      <c r="S120" s="27"/>
      <c r="T120" s="27"/>
      <c r="U120" s="27"/>
      <c r="V120" s="28"/>
      <c r="W120" s="34"/>
      <c r="X120" s="30" t="s">
        <v>1259</v>
      </c>
      <c r="Y120" s="36" t="s">
        <v>62</v>
      </c>
      <c r="Z120" s="29" t="s">
        <v>221</v>
      </c>
      <c r="AA120" s="29"/>
      <c r="AB120" s="29"/>
      <c r="AC120" s="29" t="s">
        <v>230</v>
      </c>
      <c r="AD120" s="31" t="s">
        <v>216</v>
      </c>
      <c r="AE120" s="31" t="s">
        <v>47</v>
      </c>
    </row>
    <row r="121" spans="1:31" s="35" customFormat="1" ht="35.25" customHeight="1" x14ac:dyDescent="0.2">
      <c r="A121" s="24" t="s">
        <v>215</v>
      </c>
      <c r="B121" s="25">
        <v>5</v>
      </c>
      <c r="C121" s="25" t="s">
        <v>233</v>
      </c>
      <c r="D121" s="26" t="s">
        <v>47</v>
      </c>
      <c r="E121" s="32" t="s">
        <v>234</v>
      </c>
      <c r="F121" s="32" t="s">
        <v>235</v>
      </c>
      <c r="G121" s="33"/>
      <c r="H121" s="32" t="s">
        <v>225</v>
      </c>
      <c r="I121" s="25">
        <v>2014</v>
      </c>
      <c r="J121" s="25">
        <v>2030</v>
      </c>
      <c r="K121" s="25" t="s">
        <v>57</v>
      </c>
      <c r="L121" s="25"/>
      <c r="M121" s="25" t="s">
        <v>139</v>
      </c>
      <c r="N121" s="25" t="s">
        <v>236</v>
      </c>
      <c r="O121" s="25" t="s">
        <v>46</v>
      </c>
      <c r="P121" s="26" t="s">
        <v>38</v>
      </c>
      <c r="Q121" s="26"/>
      <c r="R121" s="26"/>
      <c r="S121" s="27"/>
      <c r="T121" s="27"/>
      <c r="U121" s="27"/>
      <c r="V121" s="28"/>
      <c r="W121" s="34"/>
      <c r="X121" s="30" t="s">
        <v>1259</v>
      </c>
      <c r="Y121" s="34" t="s">
        <v>42</v>
      </c>
      <c r="Z121" s="29" t="s">
        <v>221</v>
      </c>
      <c r="AA121" s="29"/>
      <c r="AB121" s="29"/>
      <c r="AC121" s="29"/>
      <c r="AD121" s="31" t="s">
        <v>233</v>
      </c>
      <c r="AE121" s="31" t="s">
        <v>47</v>
      </c>
    </row>
    <row r="122" spans="1:31" s="35" customFormat="1" ht="35.25" customHeight="1" x14ac:dyDescent="0.2">
      <c r="A122" s="24" t="s">
        <v>215</v>
      </c>
      <c r="B122" s="25">
        <v>6</v>
      </c>
      <c r="C122" s="25" t="s">
        <v>30</v>
      </c>
      <c r="D122" s="26" t="s">
        <v>52</v>
      </c>
      <c r="E122" s="32" t="s">
        <v>237</v>
      </c>
      <c r="F122" s="32" t="s">
        <v>238</v>
      </c>
      <c r="G122" s="33"/>
      <c r="H122" s="32" t="s">
        <v>239</v>
      </c>
      <c r="I122" s="25">
        <v>2015</v>
      </c>
      <c r="J122" s="25">
        <v>2030</v>
      </c>
      <c r="K122" s="25" t="s">
        <v>57</v>
      </c>
      <c r="L122" s="25"/>
      <c r="M122" s="25" t="s">
        <v>139</v>
      </c>
      <c r="N122" s="25"/>
      <c r="O122" s="25" t="s">
        <v>111</v>
      </c>
      <c r="P122" s="26" t="s">
        <v>39</v>
      </c>
      <c r="Q122" s="26" t="s">
        <v>112</v>
      </c>
      <c r="R122" s="26"/>
      <c r="S122" s="27"/>
      <c r="T122" s="27"/>
      <c r="U122" s="27"/>
      <c r="V122" s="28"/>
      <c r="W122" s="34"/>
      <c r="X122" s="30" t="s">
        <v>1259</v>
      </c>
      <c r="Y122" s="34" t="s">
        <v>116</v>
      </c>
      <c r="Z122" s="29" t="s">
        <v>52</v>
      </c>
      <c r="AA122" s="29"/>
      <c r="AB122" s="29"/>
      <c r="AC122" s="29" t="s">
        <v>240</v>
      </c>
      <c r="AD122" s="31" t="s">
        <v>30</v>
      </c>
      <c r="AE122" s="31" t="s">
        <v>52</v>
      </c>
    </row>
    <row r="123" spans="1:31" s="35" customFormat="1" ht="35.25" customHeight="1" x14ac:dyDescent="0.2">
      <c r="A123" s="24" t="s">
        <v>215</v>
      </c>
      <c r="B123" s="25">
        <v>7</v>
      </c>
      <c r="C123" s="25" t="s">
        <v>233</v>
      </c>
      <c r="D123" s="16" t="s">
        <v>676</v>
      </c>
      <c r="E123" s="32" t="s">
        <v>241</v>
      </c>
      <c r="F123" s="32" t="s">
        <v>242</v>
      </c>
      <c r="G123" s="33"/>
      <c r="H123" s="32" t="s">
        <v>225</v>
      </c>
      <c r="I123" s="25">
        <v>2020</v>
      </c>
      <c r="J123" s="25">
        <v>2025</v>
      </c>
      <c r="K123" s="25" t="s">
        <v>36</v>
      </c>
      <c r="L123" s="25"/>
      <c r="M123" s="25"/>
      <c r="N123" s="25" t="s">
        <v>243</v>
      </c>
      <c r="O123" s="25" t="s">
        <v>111</v>
      </c>
      <c r="P123" s="26" t="s">
        <v>39</v>
      </c>
      <c r="Q123" s="26" t="s">
        <v>40</v>
      </c>
      <c r="R123" s="26"/>
      <c r="S123" s="27"/>
      <c r="T123" s="27"/>
      <c r="U123" s="27"/>
      <c r="V123" s="28"/>
      <c r="W123" s="34"/>
      <c r="X123" s="30">
        <v>0</v>
      </c>
      <c r="Y123" s="34" t="s">
        <v>62</v>
      </c>
      <c r="Z123" s="29" t="s">
        <v>221</v>
      </c>
      <c r="AA123" s="29"/>
      <c r="AB123" s="29"/>
      <c r="AC123" s="29"/>
      <c r="AD123" s="31" t="s">
        <v>233</v>
      </c>
      <c r="AE123" s="31" t="s">
        <v>31</v>
      </c>
    </row>
    <row r="124" spans="1:31" s="35" customFormat="1" ht="35.25" customHeight="1" x14ac:dyDescent="0.2">
      <c r="A124" s="24" t="s">
        <v>215</v>
      </c>
      <c r="B124" s="25">
        <v>8</v>
      </c>
      <c r="C124" s="25" t="s">
        <v>30</v>
      </c>
      <c r="D124" s="26" t="s">
        <v>47</v>
      </c>
      <c r="E124" s="32" t="s">
        <v>244</v>
      </c>
      <c r="F124" s="32" t="s">
        <v>245</v>
      </c>
      <c r="G124" s="33"/>
      <c r="H124" s="32" t="s">
        <v>225</v>
      </c>
      <c r="I124" s="25">
        <v>2015</v>
      </c>
      <c r="J124" s="25">
        <v>2030</v>
      </c>
      <c r="K124" s="25" t="s">
        <v>246</v>
      </c>
      <c r="L124" s="25"/>
      <c r="M124" s="25" t="s">
        <v>139</v>
      </c>
      <c r="N124" s="25" t="s">
        <v>247</v>
      </c>
      <c r="O124" s="25" t="s">
        <v>46</v>
      </c>
      <c r="P124" s="26" t="s">
        <v>38</v>
      </c>
      <c r="Q124" s="26" t="s">
        <v>248</v>
      </c>
      <c r="R124" s="26" t="s">
        <v>179</v>
      </c>
      <c r="S124" s="27"/>
      <c r="T124" s="27"/>
      <c r="U124" s="27"/>
      <c r="V124" s="28"/>
      <c r="W124" s="34"/>
      <c r="X124" s="30" t="s">
        <v>1259</v>
      </c>
      <c r="Y124" s="34" t="s">
        <v>42</v>
      </c>
      <c r="Z124" s="29" t="s">
        <v>221</v>
      </c>
      <c r="AA124" s="29"/>
      <c r="AB124" s="29"/>
      <c r="AC124" s="29"/>
      <c r="AD124" s="31" t="s">
        <v>30</v>
      </c>
      <c r="AE124" s="31" t="s">
        <v>47</v>
      </c>
    </row>
    <row r="125" spans="1:31" s="35" customFormat="1" ht="36" x14ac:dyDescent="0.2">
      <c r="A125" s="24" t="s">
        <v>215</v>
      </c>
      <c r="B125" s="25">
        <v>9</v>
      </c>
      <c r="C125" s="25" t="s">
        <v>233</v>
      </c>
      <c r="D125" s="16" t="s">
        <v>676</v>
      </c>
      <c r="E125" s="32" t="s">
        <v>249</v>
      </c>
      <c r="F125" s="32" t="s">
        <v>250</v>
      </c>
      <c r="G125" s="33"/>
      <c r="H125" s="32" t="s">
        <v>251</v>
      </c>
      <c r="I125" s="25">
        <v>2019</v>
      </c>
      <c r="J125" s="25">
        <v>2022</v>
      </c>
      <c r="K125" s="25" t="s">
        <v>57</v>
      </c>
      <c r="L125" s="25"/>
      <c r="M125" s="25"/>
      <c r="N125" s="25" t="s">
        <v>252</v>
      </c>
      <c r="O125" s="25" t="s">
        <v>253</v>
      </c>
      <c r="P125" s="26" t="s">
        <v>39</v>
      </c>
      <c r="Q125" s="26" t="s">
        <v>40</v>
      </c>
      <c r="R125" s="26" t="s">
        <v>112</v>
      </c>
      <c r="S125" s="27"/>
      <c r="T125" s="27"/>
      <c r="U125" s="27"/>
      <c r="V125" s="28"/>
      <c r="W125" s="34"/>
      <c r="X125" s="30">
        <v>0</v>
      </c>
      <c r="Y125" s="34" t="s">
        <v>116</v>
      </c>
      <c r="Z125" s="29" t="s">
        <v>221</v>
      </c>
      <c r="AA125" s="29"/>
      <c r="AB125" s="29"/>
      <c r="AC125" s="29"/>
      <c r="AD125" s="31"/>
      <c r="AE125" s="31"/>
    </row>
    <row r="126" spans="1:31" s="35" customFormat="1" ht="36" x14ac:dyDescent="0.2">
      <c r="A126" s="24" t="s">
        <v>215</v>
      </c>
      <c r="B126" s="25">
        <v>10</v>
      </c>
      <c r="C126" s="25" t="s">
        <v>233</v>
      </c>
      <c r="D126" s="16" t="s">
        <v>676</v>
      </c>
      <c r="E126" s="32" t="s">
        <v>254</v>
      </c>
      <c r="F126" s="32" t="s">
        <v>255</v>
      </c>
      <c r="G126" s="33"/>
      <c r="H126" s="32" t="s">
        <v>256</v>
      </c>
      <c r="I126" s="25">
        <v>2018</v>
      </c>
      <c r="J126" s="25">
        <v>2020</v>
      </c>
      <c r="K126" s="25" t="s">
        <v>57</v>
      </c>
      <c r="L126" s="25"/>
      <c r="M126" s="25"/>
      <c r="N126" s="25" t="s">
        <v>257</v>
      </c>
      <c r="O126" s="25" t="s">
        <v>253</v>
      </c>
      <c r="P126" s="26" t="s">
        <v>112</v>
      </c>
      <c r="Q126" s="26"/>
      <c r="R126" s="26"/>
      <c r="S126" s="27"/>
      <c r="T126" s="27"/>
      <c r="U126" s="27"/>
      <c r="V126" s="28"/>
      <c r="W126" s="34"/>
      <c r="X126" s="30">
        <v>0</v>
      </c>
      <c r="Y126" s="34" t="s">
        <v>116</v>
      </c>
      <c r="Z126" s="29" t="s">
        <v>221</v>
      </c>
      <c r="AA126" s="29"/>
      <c r="AB126" s="29"/>
      <c r="AC126" s="29"/>
      <c r="AD126" s="31" t="s">
        <v>233</v>
      </c>
      <c r="AE126" s="31" t="s">
        <v>31</v>
      </c>
    </row>
    <row r="127" spans="1:31" s="35" customFormat="1" ht="36" x14ac:dyDescent="0.2">
      <c r="A127" s="24" t="s">
        <v>215</v>
      </c>
      <c r="B127" s="25">
        <v>11</v>
      </c>
      <c r="C127" s="25" t="s">
        <v>30</v>
      </c>
      <c r="D127" s="26" t="s">
        <v>175</v>
      </c>
      <c r="E127" s="32" t="s">
        <v>258</v>
      </c>
      <c r="F127" s="32" t="s">
        <v>259</v>
      </c>
      <c r="G127" s="33"/>
      <c r="H127" s="32" t="s">
        <v>260</v>
      </c>
      <c r="I127" s="25">
        <v>2017</v>
      </c>
      <c r="J127" s="25">
        <v>2020</v>
      </c>
      <c r="K127" s="25" t="s">
        <v>57</v>
      </c>
      <c r="L127" s="25"/>
      <c r="M127" s="25"/>
      <c r="N127" s="25" t="s">
        <v>261</v>
      </c>
      <c r="O127" s="25" t="s">
        <v>46</v>
      </c>
      <c r="P127" s="26" t="s">
        <v>179</v>
      </c>
      <c r="Q127" s="26"/>
      <c r="R127" s="26"/>
      <c r="S127" s="27"/>
      <c r="T127" s="27"/>
      <c r="U127" s="27"/>
      <c r="V127" s="28"/>
      <c r="W127" s="34"/>
      <c r="X127" s="30" t="s">
        <v>1259</v>
      </c>
      <c r="Y127" s="34" t="s">
        <v>116</v>
      </c>
      <c r="Z127" s="29" t="s">
        <v>221</v>
      </c>
      <c r="AA127" s="29"/>
      <c r="AB127" s="29"/>
      <c r="AC127" s="29"/>
      <c r="AD127" s="31" t="s">
        <v>30</v>
      </c>
      <c r="AE127" s="31" t="s">
        <v>175</v>
      </c>
    </row>
    <row r="128" spans="1:31" s="35" customFormat="1" ht="48" x14ac:dyDescent="0.2">
      <c r="A128" s="24" t="s">
        <v>215</v>
      </c>
      <c r="B128" s="25">
        <v>12</v>
      </c>
      <c r="C128" s="25" t="s">
        <v>233</v>
      </c>
      <c r="D128" s="26" t="s">
        <v>175</v>
      </c>
      <c r="E128" s="32" t="s">
        <v>262</v>
      </c>
      <c r="F128" s="32" t="s">
        <v>263</v>
      </c>
      <c r="G128" s="33"/>
      <c r="H128" s="32" t="s">
        <v>260</v>
      </c>
      <c r="I128" s="25">
        <v>2016</v>
      </c>
      <c r="J128" s="25">
        <v>2020</v>
      </c>
      <c r="K128" s="25" t="s">
        <v>57</v>
      </c>
      <c r="L128" s="25"/>
      <c r="M128" s="25"/>
      <c r="N128" s="25" t="s">
        <v>264</v>
      </c>
      <c r="O128" s="25" t="s">
        <v>111</v>
      </c>
      <c r="P128" s="26" t="s">
        <v>179</v>
      </c>
      <c r="Q128" s="26"/>
      <c r="R128" s="26"/>
      <c r="S128" s="27"/>
      <c r="T128" s="27"/>
      <c r="U128" s="27"/>
      <c r="V128" s="28"/>
      <c r="W128" s="34"/>
      <c r="X128" s="30">
        <v>0</v>
      </c>
      <c r="Y128" s="34" t="s">
        <v>42</v>
      </c>
      <c r="Z128" s="29" t="s">
        <v>221</v>
      </c>
      <c r="AA128" s="29"/>
      <c r="AB128" s="29"/>
      <c r="AC128" s="29"/>
      <c r="AD128" s="31" t="s">
        <v>233</v>
      </c>
      <c r="AE128" s="31" t="s">
        <v>175</v>
      </c>
    </row>
    <row r="129" spans="1:31" s="35" customFormat="1" ht="60" x14ac:dyDescent="0.2">
      <c r="A129" s="24" t="s">
        <v>215</v>
      </c>
      <c r="B129" s="25">
        <v>13</v>
      </c>
      <c r="C129" s="25" t="s">
        <v>30</v>
      </c>
      <c r="D129" s="26" t="s">
        <v>47</v>
      </c>
      <c r="E129" s="32" t="s">
        <v>265</v>
      </c>
      <c r="F129" s="32" t="s">
        <v>266</v>
      </c>
      <c r="G129" s="33"/>
      <c r="H129" s="32" t="s">
        <v>225</v>
      </c>
      <c r="I129" s="25">
        <v>2012</v>
      </c>
      <c r="J129" s="25">
        <v>2030</v>
      </c>
      <c r="K129" s="25" t="s">
        <v>57</v>
      </c>
      <c r="L129" s="25"/>
      <c r="M129" s="25"/>
      <c r="N129" s="25" t="s">
        <v>267</v>
      </c>
      <c r="O129" s="25" t="s">
        <v>111</v>
      </c>
      <c r="P129" s="26" t="s">
        <v>128</v>
      </c>
      <c r="Q129" s="26"/>
      <c r="R129" s="26"/>
      <c r="S129" s="27"/>
      <c r="T129" s="27"/>
      <c r="U129" s="27"/>
      <c r="V129" s="28"/>
      <c r="W129" s="34"/>
      <c r="X129" s="30" t="s">
        <v>1259</v>
      </c>
      <c r="Y129" s="34" t="s">
        <v>42</v>
      </c>
      <c r="Z129" s="29" t="s">
        <v>221</v>
      </c>
      <c r="AA129" s="29"/>
      <c r="AB129" s="29"/>
      <c r="AC129" s="29"/>
      <c r="AD129" s="31" t="s">
        <v>30</v>
      </c>
      <c r="AE129" s="31" t="s">
        <v>47</v>
      </c>
    </row>
    <row r="130" spans="1:31" s="35" customFormat="1" ht="48" x14ac:dyDescent="0.2">
      <c r="A130" s="24" t="s">
        <v>215</v>
      </c>
      <c r="B130" s="25">
        <v>14</v>
      </c>
      <c r="C130" s="25" t="s">
        <v>30</v>
      </c>
      <c r="D130" s="26" t="s">
        <v>52</v>
      </c>
      <c r="E130" s="32" t="s">
        <v>268</v>
      </c>
      <c r="F130" s="32" t="s">
        <v>269</v>
      </c>
      <c r="G130" s="33"/>
      <c r="H130" s="32" t="s">
        <v>256</v>
      </c>
      <c r="I130" s="25">
        <v>2016</v>
      </c>
      <c r="J130" s="25">
        <v>2025</v>
      </c>
      <c r="K130" s="25" t="s">
        <v>57</v>
      </c>
      <c r="L130" s="25" t="s">
        <v>139</v>
      </c>
      <c r="M130" s="25"/>
      <c r="N130" s="25" t="s">
        <v>270</v>
      </c>
      <c r="O130" s="25" t="s">
        <v>67</v>
      </c>
      <c r="P130" s="26" t="s">
        <v>68</v>
      </c>
      <c r="Q130" s="26"/>
      <c r="R130" s="26"/>
      <c r="S130" s="27"/>
      <c r="T130" s="27"/>
      <c r="U130" s="27"/>
      <c r="V130" s="28">
        <v>1500000</v>
      </c>
      <c r="W130" s="34">
        <v>150000</v>
      </c>
      <c r="X130" s="30">
        <v>2850000</v>
      </c>
      <c r="Y130" s="34" t="s">
        <v>116</v>
      </c>
      <c r="Z130" s="29" t="s">
        <v>52</v>
      </c>
      <c r="AA130" s="29"/>
      <c r="AB130" s="29"/>
      <c r="AC130" s="29"/>
      <c r="AD130" s="31" t="s">
        <v>30</v>
      </c>
      <c r="AE130" s="31" t="s">
        <v>52</v>
      </c>
    </row>
    <row r="131" spans="1:31" s="35" customFormat="1" ht="36" x14ac:dyDescent="0.2">
      <c r="A131" s="24" t="s">
        <v>215</v>
      </c>
      <c r="B131" s="25">
        <v>15</v>
      </c>
      <c r="C131" s="25" t="s">
        <v>30</v>
      </c>
      <c r="D131" s="26" t="s">
        <v>52</v>
      </c>
      <c r="E131" s="32" t="s">
        <v>271</v>
      </c>
      <c r="F131" s="32" t="s">
        <v>272</v>
      </c>
      <c r="G131" s="33"/>
      <c r="H131" s="32" t="s">
        <v>273</v>
      </c>
      <c r="I131" s="25">
        <v>2006</v>
      </c>
      <c r="J131" s="25">
        <v>2030</v>
      </c>
      <c r="K131" s="25" t="s">
        <v>246</v>
      </c>
      <c r="L131" s="25"/>
      <c r="M131" s="25"/>
      <c r="N131" s="25"/>
      <c r="O131" s="25" t="s">
        <v>67</v>
      </c>
      <c r="P131" s="26" t="s">
        <v>68</v>
      </c>
      <c r="Q131" s="26"/>
      <c r="R131" s="26"/>
      <c r="S131" s="27"/>
      <c r="T131" s="27"/>
      <c r="U131" s="27"/>
      <c r="V131" s="28"/>
      <c r="W131" s="34"/>
      <c r="X131" s="30" t="s">
        <v>1259</v>
      </c>
      <c r="Y131" s="34" t="s">
        <v>42</v>
      </c>
      <c r="Z131" s="29" t="s">
        <v>52</v>
      </c>
      <c r="AA131" s="29"/>
      <c r="AB131" s="29"/>
      <c r="AC131" s="29" t="s">
        <v>274</v>
      </c>
      <c r="AD131" s="31" t="s">
        <v>30</v>
      </c>
      <c r="AE131" s="31" t="s">
        <v>52</v>
      </c>
    </row>
    <row r="132" spans="1:31" s="35" customFormat="1" ht="60" x14ac:dyDescent="0.2">
      <c r="A132" s="24" t="s">
        <v>215</v>
      </c>
      <c r="B132" s="25">
        <v>16</v>
      </c>
      <c r="C132" s="25" t="s">
        <v>30</v>
      </c>
      <c r="D132" s="26" t="s">
        <v>52</v>
      </c>
      <c r="E132" s="32" t="s">
        <v>275</v>
      </c>
      <c r="F132" s="32" t="s">
        <v>276</v>
      </c>
      <c r="G132" s="33"/>
      <c r="H132" s="32" t="s">
        <v>277</v>
      </c>
      <c r="I132" s="25">
        <v>2017</v>
      </c>
      <c r="J132" s="25">
        <v>2018</v>
      </c>
      <c r="K132" s="25" t="s">
        <v>246</v>
      </c>
      <c r="L132" s="25" t="s">
        <v>139</v>
      </c>
      <c r="M132" s="25" t="s">
        <v>139</v>
      </c>
      <c r="N132" s="25"/>
      <c r="O132" s="25" t="s">
        <v>67</v>
      </c>
      <c r="P132" s="26" t="s">
        <v>68</v>
      </c>
      <c r="Q132" s="26"/>
      <c r="R132" s="26"/>
      <c r="S132" s="27"/>
      <c r="T132" s="27"/>
      <c r="U132" s="27"/>
      <c r="V132" s="28">
        <v>0</v>
      </c>
      <c r="W132" s="34">
        <v>0</v>
      </c>
      <c r="X132" s="30">
        <v>0</v>
      </c>
      <c r="Y132" s="34" t="s">
        <v>42</v>
      </c>
      <c r="Z132" s="29" t="s">
        <v>52</v>
      </c>
      <c r="AA132" s="29"/>
      <c r="AB132" s="29"/>
      <c r="AC132" s="29" t="s">
        <v>278</v>
      </c>
      <c r="AD132" s="31" t="s">
        <v>30</v>
      </c>
      <c r="AE132" s="31" t="s">
        <v>52</v>
      </c>
    </row>
    <row r="133" spans="1:31" s="35" customFormat="1" ht="36" x14ac:dyDescent="0.2">
      <c r="A133" s="24" t="s">
        <v>215</v>
      </c>
      <c r="B133" s="25">
        <v>17</v>
      </c>
      <c r="C133" s="25" t="s">
        <v>30</v>
      </c>
      <c r="D133" s="26" t="s">
        <v>52</v>
      </c>
      <c r="E133" s="32" t="s">
        <v>279</v>
      </c>
      <c r="F133" s="32" t="s">
        <v>280</v>
      </c>
      <c r="G133" s="33"/>
      <c r="H133" s="32"/>
      <c r="I133" s="25">
        <v>2015</v>
      </c>
      <c r="J133" s="25">
        <v>2030</v>
      </c>
      <c r="K133" s="25" t="s">
        <v>57</v>
      </c>
      <c r="L133" s="25" t="s">
        <v>139</v>
      </c>
      <c r="M133" s="25"/>
      <c r="N133" s="25" t="s">
        <v>281</v>
      </c>
      <c r="O133" s="25" t="s">
        <v>67</v>
      </c>
      <c r="P133" s="26" t="s">
        <v>68</v>
      </c>
      <c r="Q133" s="26"/>
      <c r="R133" s="26"/>
      <c r="S133" s="27"/>
      <c r="T133" s="27"/>
      <c r="U133" s="27"/>
      <c r="V133" s="28"/>
      <c r="W133" s="34"/>
      <c r="X133" s="30" t="s">
        <v>1259</v>
      </c>
      <c r="Y133" s="34" t="s">
        <v>42</v>
      </c>
      <c r="Z133" s="29" t="s">
        <v>52</v>
      </c>
      <c r="AA133" s="29"/>
      <c r="AB133" s="29"/>
      <c r="AC133" s="29"/>
      <c r="AD133" s="31" t="s">
        <v>30</v>
      </c>
      <c r="AE133" s="31" t="s">
        <v>52</v>
      </c>
    </row>
    <row r="134" spans="1:31" s="35" customFormat="1" ht="48" x14ac:dyDescent="0.2">
      <c r="A134" s="24" t="s">
        <v>215</v>
      </c>
      <c r="B134" s="25">
        <v>18</v>
      </c>
      <c r="C134" s="25" t="s">
        <v>30</v>
      </c>
      <c r="D134" s="26" t="s">
        <v>52</v>
      </c>
      <c r="E134" s="32" t="s">
        <v>282</v>
      </c>
      <c r="F134" s="32" t="s">
        <v>283</v>
      </c>
      <c r="G134" s="33"/>
      <c r="H134" s="32" t="s">
        <v>284</v>
      </c>
      <c r="I134" s="25">
        <v>2015</v>
      </c>
      <c r="J134" s="25">
        <v>2030</v>
      </c>
      <c r="K134" s="25" t="s">
        <v>246</v>
      </c>
      <c r="L134" s="25" t="s">
        <v>139</v>
      </c>
      <c r="M134" s="25"/>
      <c r="N134" s="25"/>
      <c r="O134" s="25" t="s">
        <v>67</v>
      </c>
      <c r="P134" s="26" t="s">
        <v>68</v>
      </c>
      <c r="Q134" s="26" t="s">
        <v>80</v>
      </c>
      <c r="R134" s="26"/>
      <c r="S134" s="27"/>
      <c r="T134" s="27"/>
      <c r="U134" s="27"/>
      <c r="V134" s="28"/>
      <c r="W134" s="34"/>
      <c r="X134" s="30">
        <v>0</v>
      </c>
      <c r="Y134" s="34" t="s">
        <v>42</v>
      </c>
      <c r="Z134" s="29" t="s">
        <v>52</v>
      </c>
      <c r="AA134" s="29" t="s">
        <v>285</v>
      </c>
      <c r="AB134" s="29"/>
      <c r="AC134" s="29" t="s">
        <v>274</v>
      </c>
      <c r="AD134" s="31" t="s">
        <v>30</v>
      </c>
      <c r="AE134" s="31" t="s">
        <v>52</v>
      </c>
    </row>
    <row r="135" spans="1:31" s="35" customFormat="1" ht="36" x14ac:dyDescent="0.2">
      <c r="A135" s="24" t="s">
        <v>215</v>
      </c>
      <c r="B135" s="25">
        <v>19</v>
      </c>
      <c r="C135" s="25" t="s">
        <v>30</v>
      </c>
      <c r="D135" s="26" t="s">
        <v>181</v>
      </c>
      <c r="E135" s="32" t="s">
        <v>286</v>
      </c>
      <c r="F135" s="32" t="s">
        <v>287</v>
      </c>
      <c r="G135" s="33"/>
      <c r="H135" s="32" t="s">
        <v>288</v>
      </c>
      <c r="I135" s="25">
        <v>2018</v>
      </c>
      <c r="J135" s="25">
        <v>2019</v>
      </c>
      <c r="K135" s="25" t="s">
        <v>36</v>
      </c>
      <c r="L135" s="25" t="s">
        <v>139</v>
      </c>
      <c r="M135" s="25"/>
      <c r="N135" s="25" t="s">
        <v>289</v>
      </c>
      <c r="O135" s="25" t="s">
        <v>37</v>
      </c>
      <c r="P135" s="26" t="s">
        <v>144</v>
      </c>
      <c r="Q135" s="26"/>
      <c r="R135" s="26"/>
      <c r="S135" s="27"/>
      <c r="T135" s="27"/>
      <c r="U135" s="27"/>
      <c r="V135" s="28"/>
      <c r="W135" s="34"/>
      <c r="X135" s="30" t="s">
        <v>1259</v>
      </c>
      <c r="Y135" s="34" t="s">
        <v>42</v>
      </c>
      <c r="Z135" s="29" t="s">
        <v>106</v>
      </c>
      <c r="AA135" s="29"/>
      <c r="AB135" s="29"/>
      <c r="AC135" s="29"/>
      <c r="AD135" s="31" t="s">
        <v>30</v>
      </c>
      <c r="AE135" s="31" t="s">
        <v>181</v>
      </c>
    </row>
    <row r="136" spans="1:31" s="35" customFormat="1" ht="96" x14ac:dyDescent="0.2">
      <c r="A136" s="24" t="s">
        <v>1015</v>
      </c>
      <c r="B136" s="25">
        <v>1</v>
      </c>
      <c r="C136" s="25" t="s">
        <v>30</v>
      </c>
      <c r="D136" s="26" t="s">
        <v>90</v>
      </c>
      <c r="E136" s="32" t="s">
        <v>2402</v>
      </c>
      <c r="F136" s="32" t="s">
        <v>2403</v>
      </c>
      <c r="G136" s="33" t="s">
        <v>2404</v>
      </c>
      <c r="H136" s="32" t="s">
        <v>2326</v>
      </c>
      <c r="I136" s="25">
        <v>2017</v>
      </c>
      <c r="J136" s="25">
        <v>2019</v>
      </c>
      <c r="K136" s="25" t="s">
        <v>57</v>
      </c>
      <c r="L136" s="25"/>
      <c r="M136" s="25" t="s">
        <v>139</v>
      </c>
      <c r="N136" s="25"/>
      <c r="O136" s="25" t="s">
        <v>111</v>
      </c>
      <c r="P136" s="26" t="s">
        <v>39</v>
      </c>
      <c r="Q136" s="26" t="s">
        <v>40</v>
      </c>
      <c r="R136" s="26" t="s">
        <v>112</v>
      </c>
      <c r="S136" s="27"/>
      <c r="T136" s="27"/>
      <c r="U136" s="27"/>
      <c r="V136" s="28">
        <v>0</v>
      </c>
      <c r="W136" s="34"/>
      <c r="X136" s="30">
        <v>0</v>
      </c>
      <c r="Y136" s="34" t="s">
        <v>42</v>
      </c>
      <c r="Z136" s="29" t="s">
        <v>2405</v>
      </c>
      <c r="AA136" s="29"/>
      <c r="AB136" s="29"/>
      <c r="AC136" s="29"/>
      <c r="AD136" s="31" t="s">
        <v>30</v>
      </c>
      <c r="AE136" s="31" t="s">
        <v>90</v>
      </c>
    </row>
    <row r="137" spans="1:31" s="35" customFormat="1" ht="84" x14ac:dyDescent="0.2">
      <c r="A137" s="24" t="s">
        <v>1015</v>
      </c>
      <c r="B137" s="25">
        <v>2</v>
      </c>
      <c r="C137" s="25" t="s">
        <v>30</v>
      </c>
      <c r="D137" s="16" t="s">
        <v>676</v>
      </c>
      <c r="E137" s="32" t="s">
        <v>2328</v>
      </c>
      <c r="F137" s="32" t="s">
        <v>2406</v>
      </c>
      <c r="G137" s="33" t="s">
        <v>2407</v>
      </c>
      <c r="H137" s="32" t="s">
        <v>2331</v>
      </c>
      <c r="I137" s="25">
        <v>2019</v>
      </c>
      <c r="J137" s="25">
        <v>2021</v>
      </c>
      <c r="K137" s="25" t="s">
        <v>36</v>
      </c>
      <c r="L137" s="25"/>
      <c r="M137" s="25" t="s">
        <v>139</v>
      </c>
      <c r="N137" s="25" t="s">
        <v>2332</v>
      </c>
      <c r="O137" s="25" t="s">
        <v>46</v>
      </c>
      <c r="P137" s="26" t="s">
        <v>38</v>
      </c>
      <c r="Q137" s="26" t="s">
        <v>39</v>
      </c>
      <c r="R137" s="26" t="s">
        <v>144</v>
      </c>
      <c r="S137" s="27" t="s">
        <v>610</v>
      </c>
      <c r="T137" s="27"/>
      <c r="U137" s="27"/>
      <c r="V137" s="28">
        <v>3000</v>
      </c>
      <c r="W137" s="34">
        <v>0</v>
      </c>
      <c r="X137" s="30">
        <v>3000</v>
      </c>
      <c r="Y137" s="34" t="s">
        <v>42</v>
      </c>
      <c r="Z137" s="29" t="s">
        <v>611</v>
      </c>
      <c r="AA137" s="29"/>
      <c r="AB137" s="29"/>
      <c r="AC137" s="29" t="s">
        <v>611</v>
      </c>
      <c r="AD137" s="31" t="s">
        <v>30</v>
      </c>
      <c r="AE137" s="31" t="s">
        <v>31</v>
      </c>
    </row>
    <row r="138" spans="1:31" s="35" customFormat="1" ht="72" x14ac:dyDescent="0.2">
      <c r="A138" s="24" t="s">
        <v>1015</v>
      </c>
      <c r="B138" s="25">
        <v>3</v>
      </c>
      <c r="C138" s="25" t="s">
        <v>30</v>
      </c>
      <c r="D138" s="16" t="s">
        <v>676</v>
      </c>
      <c r="E138" s="32" t="s">
        <v>2333</v>
      </c>
      <c r="F138" s="32" t="s">
        <v>2408</v>
      </c>
      <c r="G138" s="33" t="s">
        <v>2335</v>
      </c>
      <c r="H138" s="32" t="s">
        <v>2336</v>
      </c>
      <c r="I138" s="25">
        <v>2019</v>
      </c>
      <c r="J138" s="25">
        <v>2030</v>
      </c>
      <c r="K138" s="25" t="s">
        <v>36</v>
      </c>
      <c r="L138" s="25"/>
      <c r="M138" s="25" t="s">
        <v>139</v>
      </c>
      <c r="N138" s="25" t="s">
        <v>2337</v>
      </c>
      <c r="O138" s="25" t="s">
        <v>37</v>
      </c>
      <c r="P138" s="26" t="s">
        <v>186</v>
      </c>
      <c r="Q138" s="26" t="s">
        <v>144</v>
      </c>
      <c r="R138" s="26"/>
      <c r="S138" s="27"/>
      <c r="T138" s="27"/>
      <c r="U138" s="27"/>
      <c r="V138" s="28">
        <v>0</v>
      </c>
      <c r="W138" s="34">
        <v>0</v>
      </c>
      <c r="X138" s="30">
        <v>0</v>
      </c>
      <c r="Y138" s="34" t="s">
        <v>42</v>
      </c>
      <c r="Z138" s="29" t="s">
        <v>611</v>
      </c>
      <c r="AA138" s="29"/>
      <c r="AB138" s="29"/>
      <c r="AC138" s="29" t="s">
        <v>611</v>
      </c>
      <c r="AD138" s="31" t="s">
        <v>30</v>
      </c>
      <c r="AE138" s="31" t="s">
        <v>31</v>
      </c>
    </row>
    <row r="139" spans="1:31" s="35" customFormat="1" ht="72" x14ac:dyDescent="0.2">
      <c r="A139" s="24" t="s">
        <v>1015</v>
      </c>
      <c r="B139" s="25">
        <v>4</v>
      </c>
      <c r="C139" s="25" t="s">
        <v>30</v>
      </c>
      <c r="D139" s="26" t="s">
        <v>47</v>
      </c>
      <c r="E139" s="32" t="s">
        <v>2338</v>
      </c>
      <c r="F139" s="32" t="s">
        <v>2339</v>
      </c>
      <c r="G139" s="33" t="s">
        <v>2409</v>
      </c>
      <c r="H139" s="32" t="s">
        <v>2341</v>
      </c>
      <c r="I139" s="25">
        <v>2020</v>
      </c>
      <c r="J139" s="25">
        <v>2030</v>
      </c>
      <c r="K139" s="25" t="s">
        <v>36</v>
      </c>
      <c r="L139" s="25" t="s">
        <v>139</v>
      </c>
      <c r="M139" s="25" t="s">
        <v>139</v>
      </c>
      <c r="N139" s="25" t="s">
        <v>2410</v>
      </c>
      <c r="O139" s="25" t="s">
        <v>46</v>
      </c>
      <c r="P139" s="26" t="s">
        <v>38</v>
      </c>
      <c r="Q139" s="26" t="s">
        <v>128</v>
      </c>
      <c r="R139" s="26"/>
      <c r="S139" s="27" t="s">
        <v>2343</v>
      </c>
      <c r="T139" s="27"/>
      <c r="U139" s="27"/>
      <c r="V139" s="28">
        <v>3000</v>
      </c>
      <c r="W139" s="34">
        <v>0</v>
      </c>
      <c r="X139" s="30">
        <v>3000</v>
      </c>
      <c r="Y139" s="34" t="s">
        <v>42</v>
      </c>
      <c r="Z139" s="29"/>
      <c r="AA139" s="29"/>
      <c r="AB139" s="29"/>
      <c r="AC139" s="29"/>
      <c r="AD139" s="31" t="s">
        <v>30</v>
      </c>
      <c r="AE139" s="31" t="s">
        <v>47</v>
      </c>
    </row>
    <row r="140" spans="1:31" s="35" customFormat="1" ht="36" x14ac:dyDescent="0.2">
      <c r="A140" s="24" t="s">
        <v>1015</v>
      </c>
      <c r="B140" s="25">
        <v>5</v>
      </c>
      <c r="C140" s="25" t="s">
        <v>58</v>
      </c>
      <c r="D140" s="26" t="s">
        <v>47</v>
      </c>
      <c r="E140" s="32" t="s">
        <v>2344</v>
      </c>
      <c r="F140" s="32" t="s">
        <v>2345</v>
      </c>
      <c r="G140" s="33" t="s">
        <v>2411</v>
      </c>
      <c r="H140" s="32" t="s">
        <v>2347</v>
      </c>
      <c r="I140" s="25">
        <v>2019</v>
      </c>
      <c r="J140" s="25">
        <v>2030</v>
      </c>
      <c r="K140" s="25" t="s">
        <v>36</v>
      </c>
      <c r="L140" s="25"/>
      <c r="M140" s="25" t="s">
        <v>139</v>
      </c>
      <c r="N140" s="25" t="s">
        <v>2412</v>
      </c>
      <c r="O140" s="25" t="s">
        <v>2349</v>
      </c>
      <c r="P140" s="26" t="s">
        <v>248</v>
      </c>
      <c r="Q140" s="26"/>
      <c r="R140" s="26"/>
      <c r="S140" s="27"/>
      <c r="T140" s="27"/>
      <c r="U140" s="27"/>
      <c r="V140" s="28">
        <v>0</v>
      </c>
      <c r="W140" s="34">
        <v>100</v>
      </c>
      <c r="X140" s="30">
        <v>1100</v>
      </c>
      <c r="Y140" s="34" t="s">
        <v>42</v>
      </c>
      <c r="Z140" s="29"/>
      <c r="AA140" s="29"/>
      <c r="AB140" s="29"/>
      <c r="AC140" s="29"/>
      <c r="AD140" s="31" t="s">
        <v>58</v>
      </c>
      <c r="AE140" s="31" t="s">
        <v>47</v>
      </c>
    </row>
    <row r="141" spans="1:31" s="35" customFormat="1" ht="48" x14ac:dyDescent="0.2">
      <c r="A141" s="24" t="s">
        <v>1015</v>
      </c>
      <c r="B141" s="25">
        <v>6</v>
      </c>
      <c r="C141" s="25" t="s">
        <v>233</v>
      </c>
      <c r="D141" s="16" t="s">
        <v>676</v>
      </c>
      <c r="E141" s="32" t="s">
        <v>2413</v>
      </c>
      <c r="F141" s="32" t="s">
        <v>2414</v>
      </c>
      <c r="G141" s="33" t="s">
        <v>2415</v>
      </c>
      <c r="H141" s="32" t="s">
        <v>2347</v>
      </c>
      <c r="I141" s="25">
        <v>2019</v>
      </c>
      <c r="J141" s="25">
        <v>2030</v>
      </c>
      <c r="K141" s="25" t="s">
        <v>36</v>
      </c>
      <c r="L141" s="25"/>
      <c r="M141" s="25" t="s">
        <v>139</v>
      </c>
      <c r="N141" s="25" t="s">
        <v>2416</v>
      </c>
      <c r="O141" s="25" t="s">
        <v>46</v>
      </c>
      <c r="P141" s="26" t="s">
        <v>38</v>
      </c>
      <c r="Q141" s="26" t="s">
        <v>39</v>
      </c>
      <c r="R141" s="26" t="s">
        <v>40</v>
      </c>
      <c r="S141" s="27"/>
      <c r="T141" s="27"/>
      <c r="U141" s="27"/>
      <c r="V141" s="28">
        <v>0</v>
      </c>
      <c r="W141" s="34">
        <v>20000</v>
      </c>
      <c r="X141" s="30">
        <v>220000</v>
      </c>
      <c r="Y141" s="34" t="s">
        <v>116</v>
      </c>
      <c r="Z141" s="29" t="s">
        <v>2417</v>
      </c>
      <c r="AA141" s="29"/>
      <c r="AB141" s="29"/>
      <c r="AC141" s="29" t="s">
        <v>2417</v>
      </c>
      <c r="AD141" s="31" t="s">
        <v>233</v>
      </c>
      <c r="AE141" s="31" t="s">
        <v>31</v>
      </c>
    </row>
    <row r="142" spans="1:31" s="35" customFormat="1" ht="84" x14ac:dyDescent="0.2">
      <c r="A142" s="24" t="s">
        <v>1015</v>
      </c>
      <c r="B142" s="25">
        <v>7</v>
      </c>
      <c r="C142" s="25" t="s">
        <v>216</v>
      </c>
      <c r="D142" s="26" t="s">
        <v>52</v>
      </c>
      <c r="E142" s="32" t="s">
        <v>2418</v>
      </c>
      <c r="F142" s="32" t="s">
        <v>2419</v>
      </c>
      <c r="G142" s="33" t="s">
        <v>2420</v>
      </c>
      <c r="H142" s="32" t="s">
        <v>2331</v>
      </c>
      <c r="I142" s="25">
        <v>2009</v>
      </c>
      <c r="J142" s="25">
        <v>2030</v>
      </c>
      <c r="K142" s="25" t="s">
        <v>57</v>
      </c>
      <c r="L142" s="25" t="s">
        <v>139</v>
      </c>
      <c r="M142" s="25" t="s">
        <v>139</v>
      </c>
      <c r="N142" s="25" t="s">
        <v>2421</v>
      </c>
      <c r="O142" s="25" t="s">
        <v>67</v>
      </c>
      <c r="P142" s="26" t="s">
        <v>68</v>
      </c>
      <c r="Q142" s="26" t="s">
        <v>39</v>
      </c>
      <c r="R142" s="26"/>
      <c r="S142" s="27" t="s">
        <v>2422</v>
      </c>
      <c r="T142" s="27"/>
      <c r="U142" s="27"/>
      <c r="V142" s="28">
        <v>561260.42000000004</v>
      </c>
      <c r="W142" s="34">
        <v>0</v>
      </c>
      <c r="X142" s="30">
        <v>561260.42000000004</v>
      </c>
      <c r="Y142" s="34" t="s">
        <v>116</v>
      </c>
      <c r="Z142" s="29" t="s">
        <v>2423</v>
      </c>
      <c r="AA142" s="29"/>
      <c r="AB142" s="29"/>
      <c r="AC142" s="29" t="s">
        <v>2424</v>
      </c>
      <c r="AD142" s="31" t="s">
        <v>216</v>
      </c>
      <c r="AE142" s="31" t="s">
        <v>52</v>
      </c>
    </row>
    <row r="143" spans="1:31" s="35" customFormat="1" ht="36" x14ac:dyDescent="0.2">
      <c r="A143" s="24" t="s">
        <v>1015</v>
      </c>
      <c r="B143" s="25">
        <v>8</v>
      </c>
      <c r="C143" s="25" t="s">
        <v>30</v>
      </c>
      <c r="D143" s="26" t="s">
        <v>181</v>
      </c>
      <c r="E143" s="32" t="s">
        <v>2425</v>
      </c>
      <c r="F143" s="32" t="s">
        <v>2426</v>
      </c>
      <c r="G143" s="33" t="s">
        <v>2427</v>
      </c>
      <c r="H143" s="32" t="s">
        <v>2331</v>
      </c>
      <c r="I143" s="25">
        <v>2022</v>
      </c>
      <c r="J143" s="25">
        <v>2030</v>
      </c>
      <c r="K143" s="25" t="s">
        <v>36</v>
      </c>
      <c r="L143" s="25"/>
      <c r="M143" s="25"/>
      <c r="N143" s="25"/>
      <c r="O143" s="25" t="s">
        <v>37</v>
      </c>
      <c r="P143" s="26" t="s">
        <v>144</v>
      </c>
      <c r="Q143" s="26"/>
      <c r="R143" s="26"/>
      <c r="S143" s="27"/>
      <c r="T143" s="27"/>
      <c r="U143" s="27"/>
      <c r="V143" s="28">
        <v>1500</v>
      </c>
      <c r="W143" s="34">
        <v>0</v>
      </c>
      <c r="X143" s="30">
        <v>1500</v>
      </c>
      <c r="Y143" s="34" t="s">
        <v>42</v>
      </c>
      <c r="Z143" s="29"/>
      <c r="AA143" s="29"/>
      <c r="AB143" s="29"/>
      <c r="AC143" s="29"/>
      <c r="AD143" s="31" t="s">
        <v>30</v>
      </c>
      <c r="AE143" s="31" t="s">
        <v>181</v>
      </c>
    </row>
    <row r="144" spans="1:31" s="35" customFormat="1" ht="48" x14ac:dyDescent="0.2">
      <c r="A144" s="24" t="s">
        <v>1015</v>
      </c>
      <c r="B144" s="25">
        <v>9</v>
      </c>
      <c r="C144" s="25" t="s">
        <v>30</v>
      </c>
      <c r="D144" s="26" t="s">
        <v>291</v>
      </c>
      <c r="E144" s="32" t="s">
        <v>2428</v>
      </c>
      <c r="F144" s="32" t="s">
        <v>2429</v>
      </c>
      <c r="G144" s="33" t="s">
        <v>2430</v>
      </c>
      <c r="H144" s="32" t="s">
        <v>2431</v>
      </c>
      <c r="I144" s="25">
        <v>2021</v>
      </c>
      <c r="J144" s="25">
        <v>2026</v>
      </c>
      <c r="K144" s="25" t="s">
        <v>36</v>
      </c>
      <c r="L144" s="25"/>
      <c r="M144" s="25"/>
      <c r="N144" s="25" t="s">
        <v>2391</v>
      </c>
      <c r="O144" s="25" t="s">
        <v>2432</v>
      </c>
      <c r="P144" s="26" t="s">
        <v>128</v>
      </c>
      <c r="Q144" s="26" t="s">
        <v>360</v>
      </c>
      <c r="R144" s="26"/>
      <c r="S144" s="27"/>
      <c r="T144" s="27"/>
      <c r="U144" s="27"/>
      <c r="V144" s="28">
        <v>2500</v>
      </c>
      <c r="W144" s="34">
        <v>0</v>
      </c>
      <c r="X144" s="30">
        <v>2500</v>
      </c>
      <c r="Y144" s="34" t="s">
        <v>42</v>
      </c>
      <c r="Z144" s="29"/>
      <c r="AA144" s="29"/>
      <c r="AB144" s="29"/>
      <c r="AC144" s="29"/>
      <c r="AD144" s="31" t="s">
        <v>30</v>
      </c>
      <c r="AE144" s="31" t="s">
        <v>291</v>
      </c>
    </row>
    <row r="145" spans="1:31" s="35" customFormat="1" ht="96" x14ac:dyDescent="0.2">
      <c r="A145" s="24" t="s">
        <v>1015</v>
      </c>
      <c r="B145" s="25">
        <v>10</v>
      </c>
      <c r="C145" s="25" t="s">
        <v>30</v>
      </c>
      <c r="D145" s="26" t="s">
        <v>52</v>
      </c>
      <c r="E145" s="32" t="s">
        <v>2433</v>
      </c>
      <c r="F145" s="32" t="s">
        <v>2434</v>
      </c>
      <c r="G145" s="33" t="s">
        <v>2435</v>
      </c>
      <c r="H145" s="32" t="s">
        <v>2331</v>
      </c>
      <c r="I145" s="25">
        <v>2020</v>
      </c>
      <c r="J145" s="25">
        <v>2030</v>
      </c>
      <c r="K145" s="25" t="s">
        <v>36</v>
      </c>
      <c r="L145" s="25" t="s">
        <v>139</v>
      </c>
      <c r="M145" s="25"/>
      <c r="N145" s="25" t="s">
        <v>2436</v>
      </c>
      <c r="O145" s="25" t="s">
        <v>67</v>
      </c>
      <c r="P145" s="26" t="s">
        <v>68</v>
      </c>
      <c r="Q145" s="26"/>
      <c r="R145" s="26"/>
      <c r="S145" s="27"/>
      <c r="T145" s="27"/>
      <c r="U145" s="27"/>
      <c r="V145" s="28">
        <v>0</v>
      </c>
      <c r="W145" s="34">
        <v>50</v>
      </c>
      <c r="X145" s="30">
        <v>500</v>
      </c>
      <c r="Y145" s="34" t="s">
        <v>42</v>
      </c>
      <c r="Z145" s="29"/>
      <c r="AA145" s="29"/>
      <c r="AB145" s="29"/>
      <c r="AC145" s="29"/>
      <c r="AD145" s="31" t="s">
        <v>30</v>
      </c>
      <c r="AE145" s="31" t="s">
        <v>52</v>
      </c>
    </row>
    <row r="146" spans="1:31" s="35" customFormat="1" ht="60" x14ac:dyDescent="0.2">
      <c r="A146" s="24" t="s">
        <v>1015</v>
      </c>
      <c r="B146" s="25">
        <v>11</v>
      </c>
      <c r="C146" s="25" t="s">
        <v>58</v>
      </c>
      <c r="D146" s="26" t="s">
        <v>291</v>
      </c>
      <c r="E146" s="32" t="s">
        <v>2354</v>
      </c>
      <c r="F146" s="32" t="s">
        <v>2355</v>
      </c>
      <c r="G146" s="33" t="s">
        <v>2437</v>
      </c>
      <c r="H146" s="32" t="s">
        <v>2357</v>
      </c>
      <c r="I146" s="25">
        <v>2012</v>
      </c>
      <c r="J146" s="25">
        <v>2030</v>
      </c>
      <c r="K146" s="25" t="s">
        <v>57</v>
      </c>
      <c r="L146" s="25"/>
      <c r="M146" s="25"/>
      <c r="N146" s="25" t="s">
        <v>2438</v>
      </c>
      <c r="O146" s="25" t="s">
        <v>46</v>
      </c>
      <c r="P146" s="26" t="s">
        <v>38</v>
      </c>
      <c r="Q146" s="26" t="s">
        <v>128</v>
      </c>
      <c r="R146" s="26"/>
      <c r="S146" s="27" t="s">
        <v>2343</v>
      </c>
      <c r="T146" s="27"/>
      <c r="U146" s="27"/>
      <c r="V146" s="28">
        <v>5000</v>
      </c>
      <c r="W146" s="34">
        <v>0</v>
      </c>
      <c r="X146" s="30">
        <v>5000</v>
      </c>
      <c r="Y146" s="34" t="s">
        <v>42</v>
      </c>
      <c r="Z146" s="29"/>
      <c r="AA146" s="29"/>
      <c r="AB146" s="29"/>
      <c r="AC146" s="29"/>
      <c r="AD146" s="31" t="s">
        <v>58</v>
      </c>
      <c r="AE146" s="31" t="s">
        <v>291</v>
      </c>
    </row>
    <row r="147" spans="1:31" s="35" customFormat="1" ht="72" x14ac:dyDescent="0.2">
      <c r="A147" s="24" t="s">
        <v>1015</v>
      </c>
      <c r="B147" s="25">
        <v>12</v>
      </c>
      <c r="C147" s="25" t="s">
        <v>58</v>
      </c>
      <c r="D147" s="26" t="s">
        <v>52</v>
      </c>
      <c r="E147" s="32" t="s">
        <v>2439</v>
      </c>
      <c r="F147" s="32" t="s">
        <v>2440</v>
      </c>
      <c r="G147" s="33" t="s">
        <v>2441</v>
      </c>
      <c r="H147" s="32" t="s">
        <v>2347</v>
      </c>
      <c r="I147" s="25">
        <v>2012</v>
      </c>
      <c r="J147" s="25">
        <v>2013</v>
      </c>
      <c r="K147" s="25" t="s">
        <v>246</v>
      </c>
      <c r="L147" s="25" t="s">
        <v>139</v>
      </c>
      <c r="M147" s="25"/>
      <c r="N147" s="25" t="s">
        <v>2442</v>
      </c>
      <c r="O147" s="25" t="s">
        <v>67</v>
      </c>
      <c r="P147" s="26" t="s">
        <v>68</v>
      </c>
      <c r="Q147" s="26"/>
      <c r="R147" s="26"/>
      <c r="S147" s="27"/>
      <c r="T147" s="27"/>
      <c r="U147" s="27"/>
      <c r="V147" s="28">
        <v>0</v>
      </c>
      <c r="W147" s="34">
        <v>0</v>
      </c>
      <c r="X147" s="30">
        <v>0</v>
      </c>
      <c r="Y147" s="34" t="s">
        <v>42</v>
      </c>
      <c r="Z147" s="29"/>
      <c r="AA147" s="29"/>
      <c r="AB147" s="29"/>
      <c r="AC147" s="29"/>
      <c r="AD147" s="31" t="s">
        <v>58</v>
      </c>
      <c r="AE147" s="31" t="s">
        <v>52</v>
      </c>
    </row>
    <row r="148" spans="1:31" s="35" customFormat="1" ht="48" x14ac:dyDescent="0.2">
      <c r="A148" s="24" t="s">
        <v>1015</v>
      </c>
      <c r="B148" s="25">
        <v>13</v>
      </c>
      <c r="C148" s="25" t="s">
        <v>58</v>
      </c>
      <c r="D148" s="26" t="s">
        <v>47</v>
      </c>
      <c r="E148" s="32" t="s">
        <v>2359</v>
      </c>
      <c r="F148" s="32" t="s">
        <v>2360</v>
      </c>
      <c r="G148" s="33" t="s">
        <v>2443</v>
      </c>
      <c r="H148" s="32" t="s">
        <v>2362</v>
      </c>
      <c r="I148" s="25">
        <v>2014</v>
      </c>
      <c r="J148" s="25">
        <v>2030</v>
      </c>
      <c r="K148" s="25" t="s">
        <v>57</v>
      </c>
      <c r="L148" s="25" t="s">
        <v>139</v>
      </c>
      <c r="M148" s="25"/>
      <c r="N148" s="25" t="s">
        <v>2444</v>
      </c>
      <c r="O148" s="25" t="s">
        <v>67</v>
      </c>
      <c r="P148" s="26" t="s">
        <v>68</v>
      </c>
      <c r="Q148" s="26" t="s">
        <v>248</v>
      </c>
      <c r="R148" s="26"/>
      <c r="S148" s="27"/>
      <c r="T148" s="27"/>
      <c r="U148" s="27"/>
      <c r="V148" s="28">
        <v>0</v>
      </c>
      <c r="W148" s="34">
        <v>50</v>
      </c>
      <c r="X148" s="30">
        <v>800</v>
      </c>
      <c r="Y148" s="34" t="s">
        <v>42</v>
      </c>
      <c r="Z148" s="29"/>
      <c r="AA148" s="29"/>
      <c r="AB148" s="29"/>
      <c r="AC148" s="29"/>
      <c r="AD148" s="31" t="s">
        <v>58</v>
      </c>
      <c r="AE148" s="31" t="s">
        <v>47</v>
      </c>
    </row>
    <row r="149" spans="1:31" s="35" customFormat="1" ht="36" x14ac:dyDescent="0.2">
      <c r="A149" s="24" t="s">
        <v>1015</v>
      </c>
      <c r="B149" s="25">
        <v>14</v>
      </c>
      <c r="C149" s="25" t="s">
        <v>216</v>
      </c>
      <c r="D149" s="26" t="s">
        <v>52</v>
      </c>
      <c r="E149" s="32" t="s">
        <v>2445</v>
      </c>
      <c r="F149" s="32" t="s">
        <v>2446</v>
      </c>
      <c r="G149" s="33" t="s">
        <v>2447</v>
      </c>
      <c r="H149" s="32" t="s">
        <v>2331</v>
      </c>
      <c r="I149" s="25">
        <v>2018</v>
      </c>
      <c r="J149" s="25">
        <v>2030</v>
      </c>
      <c r="K149" s="25" t="s">
        <v>36</v>
      </c>
      <c r="L149" s="25" t="s">
        <v>139</v>
      </c>
      <c r="M149" s="25"/>
      <c r="N149" s="25" t="s">
        <v>2421</v>
      </c>
      <c r="O149" s="25" t="s">
        <v>67</v>
      </c>
      <c r="P149" s="26" t="s">
        <v>68</v>
      </c>
      <c r="Q149" s="26"/>
      <c r="R149" s="26"/>
      <c r="S149" s="27"/>
      <c r="T149" s="27"/>
      <c r="U149" s="27"/>
      <c r="V149" s="28">
        <v>0</v>
      </c>
      <c r="W149" s="34">
        <v>150</v>
      </c>
      <c r="X149" s="30">
        <v>1800</v>
      </c>
      <c r="Y149" s="34" t="s">
        <v>42</v>
      </c>
      <c r="Z149" s="29"/>
      <c r="AA149" s="29"/>
      <c r="AB149" s="29"/>
      <c r="AC149" s="29"/>
      <c r="AD149" s="31" t="s">
        <v>216</v>
      </c>
      <c r="AE149" s="31" t="s">
        <v>52</v>
      </c>
    </row>
    <row r="150" spans="1:31" s="35" customFormat="1" ht="60" x14ac:dyDescent="0.2">
      <c r="A150" s="24" t="s">
        <v>1015</v>
      </c>
      <c r="B150" s="25">
        <v>15</v>
      </c>
      <c r="C150" s="25" t="s">
        <v>216</v>
      </c>
      <c r="D150" s="26" t="s">
        <v>47</v>
      </c>
      <c r="E150" s="32" t="s">
        <v>2448</v>
      </c>
      <c r="F150" s="32" t="s">
        <v>2393</v>
      </c>
      <c r="G150" s="33" t="s">
        <v>2449</v>
      </c>
      <c r="H150" s="32" t="s">
        <v>2347</v>
      </c>
      <c r="I150" s="25">
        <v>2021</v>
      </c>
      <c r="J150" s="25">
        <v>2030</v>
      </c>
      <c r="K150" s="25" t="s">
        <v>36</v>
      </c>
      <c r="L150" s="25" t="s">
        <v>139</v>
      </c>
      <c r="M150" s="25"/>
      <c r="N150" s="25" t="s">
        <v>2450</v>
      </c>
      <c r="O150" s="25" t="s">
        <v>46</v>
      </c>
      <c r="P150" s="26" t="s">
        <v>38</v>
      </c>
      <c r="Q150" s="26"/>
      <c r="R150" s="26"/>
      <c r="S150" s="27" t="s">
        <v>2396</v>
      </c>
      <c r="T150" s="27"/>
      <c r="U150" s="27"/>
      <c r="V150" s="28">
        <v>5000</v>
      </c>
      <c r="W150" s="34">
        <v>500</v>
      </c>
      <c r="X150" s="30">
        <v>9500</v>
      </c>
      <c r="Y150" s="34" t="s">
        <v>42</v>
      </c>
      <c r="Z150" s="29"/>
      <c r="AA150" s="29"/>
      <c r="AB150" s="29"/>
      <c r="AC150" s="29"/>
      <c r="AD150" s="31" t="s">
        <v>216</v>
      </c>
      <c r="AE150" s="31" t="s">
        <v>47</v>
      </c>
    </row>
    <row r="151" spans="1:31" s="35" customFormat="1" ht="36" x14ac:dyDescent="0.2">
      <c r="A151" s="24" t="s">
        <v>1015</v>
      </c>
      <c r="B151" s="25">
        <v>16</v>
      </c>
      <c r="C151" s="25" t="s">
        <v>30</v>
      </c>
      <c r="D151" s="26" t="s">
        <v>52</v>
      </c>
      <c r="E151" s="32" t="s">
        <v>2315</v>
      </c>
      <c r="F151" s="32" t="s">
        <v>2316</v>
      </c>
      <c r="G151" s="33" t="s">
        <v>2451</v>
      </c>
      <c r="H151" s="32" t="s">
        <v>2331</v>
      </c>
      <c r="I151" s="25">
        <v>2020</v>
      </c>
      <c r="J151" s="25">
        <v>2021</v>
      </c>
      <c r="K151" s="25" t="s">
        <v>36</v>
      </c>
      <c r="L151" s="25" t="s">
        <v>139</v>
      </c>
      <c r="M151" s="25" t="s">
        <v>139</v>
      </c>
      <c r="N151" s="25" t="s">
        <v>2421</v>
      </c>
      <c r="O151" s="25" t="s">
        <v>67</v>
      </c>
      <c r="P151" s="26" t="s">
        <v>68</v>
      </c>
      <c r="Q151" s="26"/>
      <c r="R151" s="26"/>
      <c r="S151" s="27" t="s">
        <v>2317</v>
      </c>
      <c r="T151" s="27"/>
      <c r="U151" s="27"/>
      <c r="V151" s="28">
        <v>1500</v>
      </c>
      <c r="W151" s="34">
        <v>0</v>
      </c>
      <c r="X151" s="30">
        <v>1500</v>
      </c>
      <c r="Y151" s="34" t="s">
        <v>42</v>
      </c>
      <c r="Z151" s="29" t="s">
        <v>2452</v>
      </c>
      <c r="AA151" s="29"/>
      <c r="AB151" s="29"/>
      <c r="AC151" s="29"/>
      <c r="AD151" s="31" t="s">
        <v>30</v>
      </c>
      <c r="AE151" s="31" t="s">
        <v>52</v>
      </c>
    </row>
    <row r="152" spans="1:31" s="35" customFormat="1" ht="36" x14ac:dyDescent="0.2">
      <c r="A152" s="24" t="s">
        <v>1015</v>
      </c>
      <c r="B152" s="25">
        <v>17</v>
      </c>
      <c r="C152" s="25" t="s">
        <v>233</v>
      </c>
      <c r="D152" s="26" t="s">
        <v>47</v>
      </c>
      <c r="E152" s="32" t="s">
        <v>2265</v>
      </c>
      <c r="F152" s="32" t="s">
        <v>2266</v>
      </c>
      <c r="G152" s="33" t="s">
        <v>2453</v>
      </c>
      <c r="H152" s="32" t="s">
        <v>2347</v>
      </c>
      <c r="I152" s="25">
        <v>2016</v>
      </c>
      <c r="J152" s="25">
        <v>2030</v>
      </c>
      <c r="K152" s="25" t="s">
        <v>57</v>
      </c>
      <c r="L152" s="25"/>
      <c r="M152" s="25"/>
      <c r="N152" s="25" t="s">
        <v>2454</v>
      </c>
      <c r="O152" s="25" t="s">
        <v>2384</v>
      </c>
      <c r="P152" s="26" t="s">
        <v>128</v>
      </c>
      <c r="Q152" s="26" t="s">
        <v>38</v>
      </c>
      <c r="R152" s="26"/>
      <c r="S152" s="27" t="s">
        <v>2267</v>
      </c>
      <c r="T152" s="27"/>
      <c r="U152" s="27"/>
      <c r="V152" s="28">
        <v>0</v>
      </c>
      <c r="W152" s="34">
        <v>0</v>
      </c>
      <c r="X152" s="30">
        <v>0</v>
      </c>
      <c r="Y152" s="34" t="s">
        <v>42</v>
      </c>
      <c r="Z152" s="29"/>
      <c r="AA152" s="29"/>
      <c r="AB152" s="29"/>
      <c r="AC152" s="29"/>
      <c r="AD152" s="31" t="s">
        <v>233</v>
      </c>
      <c r="AE152" s="31" t="s">
        <v>47</v>
      </c>
    </row>
    <row r="153" spans="1:31" s="35" customFormat="1" ht="36" x14ac:dyDescent="0.2">
      <c r="A153" s="24" t="s">
        <v>1015</v>
      </c>
      <c r="B153" s="25">
        <v>18</v>
      </c>
      <c r="C153" s="25" t="s">
        <v>30</v>
      </c>
      <c r="D153" s="26" t="s">
        <v>145</v>
      </c>
      <c r="E153" s="32" t="s">
        <v>2455</v>
      </c>
      <c r="F153" s="32" t="s">
        <v>2225</v>
      </c>
      <c r="G153" s="33" t="s">
        <v>2456</v>
      </c>
      <c r="H153" s="32" t="s">
        <v>2347</v>
      </c>
      <c r="I153" s="25">
        <v>2022</v>
      </c>
      <c r="J153" s="25">
        <v>2030</v>
      </c>
      <c r="K153" s="25" t="s">
        <v>36</v>
      </c>
      <c r="L153" s="25" t="s">
        <v>139</v>
      </c>
      <c r="M153" s="25"/>
      <c r="N153" s="25" t="s">
        <v>2454</v>
      </c>
      <c r="O153" s="25" t="s">
        <v>37</v>
      </c>
      <c r="P153" s="26" t="s">
        <v>38</v>
      </c>
      <c r="Q153" s="26" t="s">
        <v>112</v>
      </c>
      <c r="R153" s="26"/>
      <c r="S153" s="27" t="s">
        <v>2227</v>
      </c>
      <c r="T153" s="27"/>
      <c r="U153" s="27"/>
      <c r="V153" s="28">
        <v>0</v>
      </c>
      <c r="W153" s="34">
        <v>0</v>
      </c>
      <c r="X153" s="30">
        <v>0</v>
      </c>
      <c r="Y153" s="34" t="s">
        <v>42</v>
      </c>
      <c r="Z153" s="29"/>
      <c r="AA153" s="29"/>
      <c r="AB153" s="29"/>
      <c r="AC153" s="29"/>
      <c r="AD153" s="31" t="s">
        <v>30</v>
      </c>
      <c r="AE153" s="31" t="s">
        <v>145</v>
      </c>
    </row>
    <row r="154" spans="1:31" s="35" customFormat="1" ht="72" x14ac:dyDescent="0.2">
      <c r="A154" s="24" t="s">
        <v>1015</v>
      </c>
      <c r="B154" s="25">
        <v>19</v>
      </c>
      <c r="C154" s="25" t="s">
        <v>233</v>
      </c>
      <c r="D154" s="26" t="s">
        <v>1348</v>
      </c>
      <c r="E154" s="32" t="s">
        <v>2457</v>
      </c>
      <c r="F154" s="32" t="s">
        <v>2458</v>
      </c>
      <c r="G154" s="33" t="s">
        <v>2459</v>
      </c>
      <c r="H154" s="32" t="s">
        <v>2460</v>
      </c>
      <c r="I154" s="25">
        <v>2023</v>
      </c>
      <c r="J154" s="25">
        <v>2024</v>
      </c>
      <c r="K154" s="25" t="s">
        <v>36</v>
      </c>
      <c r="L154" s="25" t="s">
        <v>139</v>
      </c>
      <c r="M154" s="25" t="s">
        <v>139</v>
      </c>
      <c r="N154" s="25" t="s">
        <v>2461</v>
      </c>
      <c r="O154" s="25" t="s">
        <v>2462</v>
      </c>
      <c r="P154" s="26" t="s">
        <v>144</v>
      </c>
      <c r="Q154" s="26" t="s">
        <v>179</v>
      </c>
      <c r="R154" s="26"/>
      <c r="S154" s="27" t="s">
        <v>2463</v>
      </c>
      <c r="T154" s="27"/>
      <c r="U154" s="27"/>
      <c r="V154" s="28">
        <v>250000</v>
      </c>
      <c r="W154" s="34">
        <v>0</v>
      </c>
      <c r="X154" s="30">
        <v>250000</v>
      </c>
      <c r="Y154" s="34" t="s">
        <v>116</v>
      </c>
      <c r="Z154" s="29"/>
      <c r="AA154" s="29"/>
      <c r="AB154" s="29"/>
      <c r="AC154" s="29"/>
      <c r="AD154" s="31" t="s">
        <v>233</v>
      </c>
      <c r="AE154" s="31" t="s">
        <v>1348</v>
      </c>
    </row>
    <row r="155" spans="1:31" s="35" customFormat="1" ht="48" x14ac:dyDescent="0.2">
      <c r="A155" s="24" t="s">
        <v>1015</v>
      </c>
      <c r="B155" s="25">
        <v>20</v>
      </c>
      <c r="C155" s="25" t="s">
        <v>30</v>
      </c>
      <c r="D155" s="26" t="s">
        <v>590</v>
      </c>
      <c r="E155" s="32" t="s">
        <v>2464</v>
      </c>
      <c r="F155" s="32" t="s">
        <v>2465</v>
      </c>
      <c r="G155" s="33" t="s">
        <v>2466</v>
      </c>
      <c r="H155" s="32" t="s">
        <v>2467</v>
      </c>
      <c r="I155" s="25">
        <v>2020</v>
      </c>
      <c r="J155" s="25">
        <v>2030</v>
      </c>
      <c r="K155" s="25" t="s">
        <v>36</v>
      </c>
      <c r="L155" s="25" t="s">
        <v>139</v>
      </c>
      <c r="M155" s="25"/>
      <c r="N155" s="25" t="s">
        <v>2468</v>
      </c>
      <c r="O155" s="25" t="s">
        <v>2469</v>
      </c>
      <c r="P155" s="26" t="s">
        <v>186</v>
      </c>
      <c r="Q155" s="26"/>
      <c r="R155" s="26"/>
      <c r="S155" s="27" t="s">
        <v>2470</v>
      </c>
      <c r="T155" s="27"/>
      <c r="U155" s="27"/>
      <c r="V155" s="28">
        <v>0</v>
      </c>
      <c r="W155" s="34">
        <v>0</v>
      </c>
      <c r="X155" s="30">
        <v>0</v>
      </c>
      <c r="Y155" s="34" t="s">
        <v>42</v>
      </c>
      <c r="Z155" s="29"/>
      <c r="AA155" s="29"/>
      <c r="AB155" s="29"/>
      <c r="AC155" s="29"/>
      <c r="AD155" s="31" t="s">
        <v>30</v>
      </c>
      <c r="AE155" s="31" t="s">
        <v>590</v>
      </c>
    </row>
    <row r="156" spans="1:31" s="35" customFormat="1" ht="60" x14ac:dyDescent="0.2">
      <c r="A156" s="24" t="s">
        <v>1016</v>
      </c>
      <c r="B156" s="25">
        <v>1</v>
      </c>
      <c r="C156" s="25" t="s">
        <v>30</v>
      </c>
      <c r="D156" s="26" t="s">
        <v>52</v>
      </c>
      <c r="E156" s="32" t="s">
        <v>2471</v>
      </c>
      <c r="F156" s="32" t="s">
        <v>2472</v>
      </c>
      <c r="G156" s="33"/>
      <c r="H156" s="32" t="s">
        <v>2473</v>
      </c>
      <c r="I156" s="25">
        <v>2018</v>
      </c>
      <c r="J156" s="25">
        <v>2020</v>
      </c>
      <c r="K156" s="25" t="s">
        <v>57</v>
      </c>
      <c r="L156" s="25"/>
      <c r="M156" s="25" t="s">
        <v>139</v>
      </c>
      <c r="N156" s="25"/>
      <c r="O156" s="25" t="s">
        <v>111</v>
      </c>
      <c r="P156" s="26" t="s">
        <v>39</v>
      </c>
      <c r="Q156" s="26" t="s">
        <v>40</v>
      </c>
      <c r="R156" s="26"/>
      <c r="S156" s="27"/>
      <c r="T156" s="27"/>
      <c r="U156" s="27"/>
      <c r="V156" s="28">
        <v>3700000</v>
      </c>
      <c r="W156" s="34"/>
      <c r="X156" s="30">
        <v>3700000</v>
      </c>
      <c r="Y156" s="34" t="s">
        <v>116</v>
      </c>
      <c r="Z156" s="29" t="s">
        <v>52</v>
      </c>
      <c r="AA156" s="29"/>
      <c r="AB156" s="29"/>
      <c r="AC156" s="29"/>
      <c r="AD156" s="31" t="s">
        <v>30</v>
      </c>
      <c r="AE156" s="31" t="s">
        <v>52</v>
      </c>
    </row>
    <row r="157" spans="1:31" s="35" customFormat="1" ht="24" x14ac:dyDescent="0.2">
      <c r="A157" s="24" t="s">
        <v>1016</v>
      </c>
      <c r="B157" s="25">
        <v>2</v>
      </c>
      <c r="C157" s="25" t="s">
        <v>30</v>
      </c>
      <c r="D157" s="26" t="s">
        <v>90</v>
      </c>
      <c r="E157" s="32" t="s">
        <v>2474</v>
      </c>
      <c r="F157" s="32" t="s">
        <v>2475</v>
      </c>
      <c r="G157" s="33"/>
      <c r="H157" s="32" t="s">
        <v>2476</v>
      </c>
      <c r="I157" s="25">
        <v>2019</v>
      </c>
      <c r="J157" s="25">
        <v>2030</v>
      </c>
      <c r="K157" s="25" t="s">
        <v>36</v>
      </c>
      <c r="L157" s="25"/>
      <c r="M157" s="25"/>
      <c r="N157" s="25"/>
      <c r="O157" s="25" t="s">
        <v>111</v>
      </c>
      <c r="P157" s="26" t="s">
        <v>39</v>
      </c>
      <c r="Q157" s="26"/>
      <c r="R157" s="26"/>
      <c r="S157" s="27"/>
      <c r="T157" s="27"/>
      <c r="U157" s="27"/>
      <c r="V157" s="28"/>
      <c r="W157" s="34">
        <v>0</v>
      </c>
      <c r="X157" s="30">
        <v>0</v>
      </c>
      <c r="Y157" s="34" t="s">
        <v>42</v>
      </c>
      <c r="Z157" s="29" t="s">
        <v>300</v>
      </c>
      <c r="AA157" s="29" t="s">
        <v>52</v>
      </c>
      <c r="AB157" s="29"/>
      <c r="AC157" s="29"/>
      <c r="AD157" s="31" t="s">
        <v>30</v>
      </c>
      <c r="AE157" s="31" t="s">
        <v>90</v>
      </c>
    </row>
    <row r="158" spans="1:31" s="35" customFormat="1" ht="36" x14ac:dyDescent="0.2">
      <c r="A158" s="24" t="s">
        <v>1016</v>
      </c>
      <c r="B158" s="25">
        <v>3</v>
      </c>
      <c r="C158" s="25" t="s">
        <v>30</v>
      </c>
      <c r="D158" s="26" t="s">
        <v>90</v>
      </c>
      <c r="E158" s="32" t="s">
        <v>2477</v>
      </c>
      <c r="F158" s="32" t="s">
        <v>2478</v>
      </c>
      <c r="G158" s="33"/>
      <c r="H158" s="32" t="s">
        <v>2476</v>
      </c>
      <c r="I158" s="25">
        <v>2025</v>
      </c>
      <c r="J158" s="25">
        <v>2030</v>
      </c>
      <c r="K158" s="25" t="s">
        <v>36</v>
      </c>
      <c r="L158" s="25"/>
      <c r="M158" s="25"/>
      <c r="N158" s="25"/>
      <c r="O158" s="25" t="s">
        <v>111</v>
      </c>
      <c r="P158" s="26" t="s">
        <v>39</v>
      </c>
      <c r="Q158" s="26"/>
      <c r="R158" s="26"/>
      <c r="S158" s="27"/>
      <c r="T158" s="27"/>
      <c r="U158" s="27"/>
      <c r="V158" s="28">
        <v>375000</v>
      </c>
      <c r="W158" s="34"/>
      <c r="X158" s="30">
        <v>375000</v>
      </c>
      <c r="Y158" s="34" t="s">
        <v>116</v>
      </c>
      <c r="Z158" s="29" t="s">
        <v>300</v>
      </c>
      <c r="AA158" s="29" t="s">
        <v>285</v>
      </c>
      <c r="AB158" s="29"/>
      <c r="AC158" s="29"/>
      <c r="AD158" s="31" t="s">
        <v>30</v>
      </c>
      <c r="AE158" s="31" t="s">
        <v>90</v>
      </c>
    </row>
    <row r="159" spans="1:31" s="35" customFormat="1" ht="36" x14ac:dyDescent="0.2">
      <c r="A159" s="24" t="s">
        <v>1016</v>
      </c>
      <c r="B159" s="25">
        <v>4</v>
      </c>
      <c r="C159" s="25" t="s">
        <v>30</v>
      </c>
      <c r="D159" s="26" t="s">
        <v>52</v>
      </c>
      <c r="E159" s="32" t="s">
        <v>2479</v>
      </c>
      <c r="F159" s="32" t="s">
        <v>2480</v>
      </c>
      <c r="G159" s="33"/>
      <c r="H159" s="32" t="s">
        <v>2473</v>
      </c>
      <c r="I159" s="25">
        <v>2020</v>
      </c>
      <c r="J159" s="25">
        <v>2030</v>
      </c>
      <c r="K159" s="25" t="s">
        <v>36</v>
      </c>
      <c r="L159" s="25"/>
      <c r="M159" s="25" t="s">
        <v>139</v>
      </c>
      <c r="N159" s="25"/>
      <c r="O159" s="25" t="s">
        <v>67</v>
      </c>
      <c r="P159" s="26" t="s">
        <v>68</v>
      </c>
      <c r="Q159" s="26"/>
      <c r="R159" s="26"/>
      <c r="S159" s="27"/>
      <c r="T159" s="27"/>
      <c r="U159" s="27"/>
      <c r="V159" s="28">
        <v>10000000</v>
      </c>
      <c r="W159" s="34"/>
      <c r="X159" s="30">
        <v>10000000</v>
      </c>
      <c r="Y159" s="34" t="s">
        <v>116</v>
      </c>
      <c r="Z159" s="29" t="s">
        <v>52</v>
      </c>
      <c r="AA159" s="29"/>
      <c r="AB159" s="29"/>
      <c r="AC159" s="29"/>
      <c r="AD159" s="31" t="s">
        <v>30</v>
      </c>
      <c r="AE159" s="31" t="s">
        <v>52</v>
      </c>
    </row>
    <row r="160" spans="1:31" s="35" customFormat="1" ht="48" x14ac:dyDescent="0.2">
      <c r="A160" s="24" t="s">
        <v>1016</v>
      </c>
      <c r="B160" s="25">
        <v>5</v>
      </c>
      <c r="C160" s="25" t="s">
        <v>30</v>
      </c>
      <c r="D160" s="26" t="s">
        <v>291</v>
      </c>
      <c r="E160" s="32" t="s">
        <v>2481</v>
      </c>
      <c r="F160" s="32" t="s">
        <v>2482</v>
      </c>
      <c r="G160" s="33"/>
      <c r="H160" s="32" t="s">
        <v>225</v>
      </c>
      <c r="I160" s="25">
        <v>2016</v>
      </c>
      <c r="J160" s="25">
        <v>2030</v>
      </c>
      <c r="K160" s="25" t="s">
        <v>57</v>
      </c>
      <c r="L160" s="25"/>
      <c r="M160" s="25"/>
      <c r="N160" s="25"/>
      <c r="O160" s="25" t="s">
        <v>67</v>
      </c>
      <c r="P160" s="26" t="s">
        <v>68</v>
      </c>
      <c r="Q160" s="26"/>
      <c r="R160" s="26"/>
      <c r="S160" s="27"/>
      <c r="T160" s="27"/>
      <c r="U160" s="27"/>
      <c r="V160" s="28">
        <v>0</v>
      </c>
      <c r="W160" s="34"/>
      <c r="X160" s="30">
        <v>0</v>
      </c>
      <c r="Y160" s="34" t="s">
        <v>42</v>
      </c>
      <c r="Z160" s="29" t="s">
        <v>285</v>
      </c>
      <c r="AA160" s="29" t="s">
        <v>52</v>
      </c>
      <c r="AB160" s="29"/>
      <c r="AC160" s="29"/>
      <c r="AD160" s="31" t="s">
        <v>30</v>
      </c>
      <c r="AE160" s="31" t="s">
        <v>291</v>
      </c>
    </row>
    <row r="161" spans="1:31" s="35" customFormat="1" ht="36" x14ac:dyDescent="0.2">
      <c r="A161" s="24" t="s">
        <v>1016</v>
      </c>
      <c r="B161" s="25">
        <v>6</v>
      </c>
      <c r="C161" s="25" t="s">
        <v>30</v>
      </c>
      <c r="D161" s="26" t="s">
        <v>291</v>
      </c>
      <c r="E161" s="32" t="s">
        <v>2483</v>
      </c>
      <c r="F161" s="32" t="s">
        <v>2484</v>
      </c>
      <c r="G161" s="33"/>
      <c r="H161" s="32" t="s">
        <v>225</v>
      </c>
      <c r="I161" s="25">
        <v>2017</v>
      </c>
      <c r="J161" s="25">
        <v>2030</v>
      </c>
      <c r="K161" s="25" t="s">
        <v>57</v>
      </c>
      <c r="L161" s="25"/>
      <c r="M161" s="25"/>
      <c r="N161" s="25"/>
      <c r="O161" s="25" t="s">
        <v>67</v>
      </c>
      <c r="P161" s="26" t="s">
        <v>68</v>
      </c>
      <c r="Q161" s="26"/>
      <c r="R161" s="26"/>
      <c r="S161" s="27"/>
      <c r="T161" s="27"/>
      <c r="U161" s="27"/>
      <c r="V161" s="28"/>
      <c r="W161" s="34">
        <v>388800</v>
      </c>
      <c r="X161" s="30">
        <v>5054400</v>
      </c>
      <c r="Y161" s="34" t="s">
        <v>116</v>
      </c>
      <c r="Z161" s="29" t="s">
        <v>285</v>
      </c>
      <c r="AA161" s="29"/>
      <c r="AB161" s="29"/>
      <c r="AC161" s="29"/>
      <c r="AD161" s="31" t="s">
        <v>30</v>
      </c>
      <c r="AE161" s="31" t="s">
        <v>291</v>
      </c>
    </row>
    <row r="162" spans="1:31" s="35" customFormat="1" ht="36" x14ac:dyDescent="0.2">
      <c r="A162" s="24" t="s">
        <v>1016</v>
      </c>
      <c r="B162" s="25">
        <v>7</v>
      </c>
      <c r="C162" s="25" t="s">
        <v>58</v>
      </c>
      <c r="D162" s="26" t="s">
        <v>175</v>
      </c>
      <c r="E162" s="32" t="s">
        <v>2485</v>
      </c>
      <c r="F162" s="32" t="s">
        <v>2486</v>
      </c>
      <c r="G162" s="33"/>
      <c r="H162" s="32" t="s">
        <v>2487</v>
      </c>
      <c r="I162" s="25">
        <v>2016</v>
      </c>
      <c r="J162" s="25">
        <v>2030</v>
      </c>
      <c r="K162" s="25" t="s">
        <v>57</v>
      </c>
      <c r="L162" s="25"/>
      <c r="M162" s="25"/>
      <c r="N162" s="25"/>
      <c r="O162" s="25" t="s">
        <v>1492</v>
      </c>
      <c r="P162" s="26" t="s">
        <v>180</v>
      </c>
      <c r="Q162" s="26"/>
      <c r="R162" s="26"/>
      <c r="S162" s="27"/>
      <c r="T162" s="27"/>
      <c r="U162" s="27"/>
      <c r="V162" s="28"/>
      <c r="W162" s="34"/>
      <c r="X162" s="30">
        <v>0</v>
      </c>
      <c r="Y162" s="34" t="s">
        <v>42</v>
      </c>
      <c r="Z162" s="29" t="s">
        <v>106</v>
      </c>
      <c r="AA162" s="29"/>
      <c r="AB162" s="29"/>
      <c r="AC162" s="29"/>
      <c r="AD162" s="31" t="s">
        <v>58</v>
      </c>
      <c r="AE162" s="31" t="s">
        <v>175</v>
      </c>
    </row>
    <row r="163" spans="1:31" s="35" customFormat="1" ht="60" x14ac:dyDescent="0.2">
      <c r="A163" s="24" t="s">
        <v>1016</v>
      </c>
      <c r="B163" s="25">
        <v>8</v>
      </c>
      <c r="C163" s="25" t="s">
        <v>30</v>
      </c>
      <c r="D163" s="26" t="s">
        <v>175</v>
      </c>
      <c r="E163" s="32" t="s">
        <v>2488</v>
      </c>
      <c r="F163" s="32" t="s">
        <v>2489</v>
      </c>
      <c r="G163" s="33"/>
      <c r="H163" s="32" t="s">
        <v>2487</v>
      </c>
      <c r="I163" s="25">
        <v>2017</v>
      </c>
      <c r="J163" s="25">
        <v>2021</v>
      </c>
      <c r="K163" s="25" t="s">
        <v>246</v>
      </c>
      <c r="L163" s="25"/>
      <c r="M163" s="25"/>
      <c r="N163" s="25"/>
      <c r="O163" s="25" t="s">
        <v>1492</v>
      </c>
      <c r="P163" s="26" t="s">
        <v>180</v>
      </c>
      <c r="Q163" s="26"/>
      <c r="R163" s="26"/>
      <c r="S163" s="27"/>
      <c r="T163" s="27"/>
      <c r="U163" s="27"/>
      <c r="V163" s="28"/>
      <c r="W163" s="34"/>
      <c r="X163" s="30">
        <v>0</v>
      </c>
      <c r="Y163" s="34" t="s">
        <v>42</v>
      </c>
      <c r="Z163" s="29" t="s">
        <v>106</v>
      </c>
      <c r="AA163" s="29"/>
      <c r="AB163" s="29"/>
      <c r="AC163" s="29"/>
      <c r="AD163" s="31" t="s">
        <v>30</v>
      </c>
      <c r="AE163" s="31" t="s">
        <v>175</v>
      </c>
    </row>
    <row r="164" spans="1:31" s="35" customFormat="1" ht="24" x14ac:dyDescent="0.2">
      <c r="A164" s="24" t="s">
        <v>1016</v>
      </c>
      <c r="B164" s="25">
        <v>9</v>
      </c>
      <c r="C164" s="25" t="s">
        <v>58</v>
      </c>
      <c r="D164" s="26" t="s">
        <v>291</v>
      </c>
      <c r="E164" s="32" t="s">
        <v>2490</v>
      </c>
      <c r="F164" s="32" t="s">
        <v>2491</v>
      </c>
      <c r="G164" s="33"/>
      <c r="H164" s="32" t="s">
        <v>2492</v>
      </c>
      <c r="I164" s="25">
        <v>2017</v>
      </c>
      <c r="J164" s="25">
        <v>2030</v>
      </c>
      <c r="K164" s="25" t="s">
        <v>57</v>
      </c>
      <c r="L164" s="25"/>
      <c r="M164" s="25" t="s">
        <v>139</v>
      </c>
      <c r="N164" s="25"/>
      <c r="O164" s="25" t="s">
        <v>1492</v>
      </c>
      <c r="P164" s="26" t="s">
        <v>779</v>
      </c>
      <c r="Q164" s="26"/>
      <c r="R164" s="26"/>
      <c r="S164" s="27"/>
      <c r="T164" s="27"/>
      <c r="U164" s="27"/>
      <c r="V164" s="28"/>
      <c r="W164" s="34"/>
      <c r="X164" s="30">
        <v>0</v>
      </c>
      <c r="Y164" s="34" t="s">
        <v>42</v>
      </c>
      <c r="Z164" s="29" t="s">
        <v>221</v>
      </c>
      <c r="AA164" s="29"/>
      <c r="AB164" s="29"/>
      <c r="AC164" s="29"/>
      <c r="AD164" s="31" t="s">
        <v>58</v>
      </c>
      <c r="AE164" s="31" t="s">
        <v>291</v>
      </c>
    </row>
    <row r="165" spans="1:31" s="35" customFormat="1" ht="36" x14ac:dyDescent="0.2">
      <c r="A165" s="24" t="s">
        <v>1016</v>
      </c>
      <c r="B165" s="25">
        <v>10</v>
      </c>
      <c r="C165" s="25" t="s">
        <v>58</v>
      </c>
      <c r="D165" s="26" t="s">
        <v>47</v>
      </c>
      <c r="E165" s="32" t="s">
        <v>2493</v>
      </c>
      <c r="F165" s="32" t="s">
        <v>2494</v>
      </c>
      <c r="G165" s="33"/>
      <c r="H165" s="32" t="s">
        <v>225</v>
      </c>
      <c r="I165" s="25">
        <v>2019</v>
      </c>
      <c r="J165" s="25">
        <v>2030</v>
      </c>
      <c r="K165" s="25" t="s">
        <v>36</v>
      </c>
      <c r="L165" s="25"/>
      <c r="M165" s="25" t="s">
        <v>139</v>
      </c>
      <c r="N165" s="25"/>
      <c r="O165" s="25" t="s">
        <v>46</v>
      </c>
      <c r="P165" s="26" t="s">
        <v>38</v>
      </c>
      <c r="Q165" s="26"/>
      <c r="R165" s="26"/>
      <c r="S165" s="27"/>
      <c r="T165" s="27"/>
      <c r="U165" s="27"/>
      <c r="V165" s="28"/>
      <c r="W165" s="34"/>
      <c r="X165" s="30">
        <v>0</v>
      </c>
      <c r="Y165" s="34" t="s">
        <v>42</v>
      </c>
      <c r="Z165" s="29" t="s">
        <v>221</v>
      </c>
      <c r="AA165" s="29"/>
      <c r="AB165" s="29"/>
      <c r="AC165" s="29"/>
      <c r="AD165" s="31" t="s">
        <v>58</v>
      </c>
      <c r="AE165" s="31" t="s">
        <v>47</v>
      </c>
    </row>
    <row r="166" spans="1:31" s="35" customFormat="1" ht="60" x14ac:dyDescent="0.2">
      <c r="A166" s="24" t="s">
        <v>1016</v>
      </c>
      <c r="B166" s="25">
        <v>11</v>
      </c>
      <c r="C166" s="25" t="s">
        <v>216</v>
      </c>
      <c r="D166" s="26" t="s">
        <v>47</v>
      </c>
      <c r="E166" s="32" t="s">
        <v>2495</v>
      </c>
      <c r="F166" s="32" t="s">
        <v>2496</v>
      </c>
      <c r="G166" s="33"/>
      <c r="H166" s="32" t="s">
        <v>225</v>
      </c>
      <c r="I166" s="25">
        <v>2019</v>
      </c>
      <c r="J166" s="25">
        <v>2030</v>
      </c>
      <c r="K166" s="25" t="s">
        <v>36</v>
      </c>
      <c r="L166" s="25"/>
      <c r="M166" s="25"/>
      <c r="N166" s="25"/>
      <c r="O166" s="25" t="s">
        <v>46</v>
      </c>
      <c r="P166" s="26" t="s">
        <v>38</v>
      </c>
      <c r="Q166" s="26"/>
      <c r="R166" s="26"/>
      <c r="S166" s="27"/>
      <c r="T166" s="27"/>
      <c r="U166" s="27"/>
      <c r="V166" s="28"/>
      <c r="W166" s="34">
        <v>1000</v>
      </c>
      <c r="X166" s="30">
        <v>11000</v>
      </c>
      <c r="Y166" s="34" t="s">
        <v>42</v>
      </c>
      <c r="Z166" s="29" t="s">
        <v>221</v>
      </c>
      <c r="AA166" s="29"/>
      <c r="AB166" s="29"/>
      <c r="AC166" s="29"/>
      <c r="AD166" s="31" t="s">
        <v>216</v>
      </c>
      <c r="AE166" s="31" t="s">
        <v>47</v>
      </c>
    </row>
    <row r="167" spans="1:31" s="35" customFormat="1" ht="36" x14ac:dyDescent="0.2">
      <c r="A167" s="24" t="s">
        <v>1016</v>
      </c>
      <c r="B167" s="25">
        <v>12</v>
      </c>
      <c r="C167" s="25" t="s">
        <v>30</v>
      </c>
      <c r="D167" s="26" t="s">
        <v>47</v>
      </c>
      <c r="E167" s="32" t="s">
        <v>2497</v>
      </c>
      <c r="F167" s="32" t="s">
        <v>2498</v>
      </c>
      <c r="G167" s="33"/>
      <c r="H167" s="32" t="s">
        <v>225</v>
      </c>
      <c r="I167" s="25">
        <v>2016</v>
      </c>
      <c r="J167" s="25">
        <v>2018</v>
      </c>
      <c r="K167" s="25" t="s">
        <v>57</v>
      </c>
      <c r="L167" s="25"/>
      <c r="M167" s="25"/>
      <c r="N167" s="25"/>
      <c r="O167" s="25" t="s">
        <v>46</v>
      </c>
      <c r="P167" s="26" t="s">
        <v>38</v>
      </c>
      <c r="Q167" s="26"/>
      <c r="R167" s="26"/>
      <c r="S167" s="27"/>
      <c r="T167" s="27"/>
      <c r="U167" s="27"/>
      <c r="V167" s="28">
        <v>30000</v>
      </c>
      <c r="W167" s="34"/>
      <c r="X167" s="30">
        <v>30000</v>
      </c>
      <c r="Y167" s="34" t="s">
        <v>62</v>
      </c>
      <c r="Z167" s="29" t="s">
        <v>221</v>
      </c>
      <c r="AA167" s="29"/>
      <c r="AB167" s="29"/>
      <c r="AC167" s="29"/>
      <c r="AD167" s="31" t="s">
        <v>30</v>
      </c>
      <c r="AE167" s="31" t="s">
        <v>47</v>
      </c>
    </row>
    <row r="168" spans="1:31" s="35" customFormat="1" ht="36" x14ac:dyDescent="0.2">
      <c r="A168" s="24" t="s">
        <v>1016</v>
      </c>
      <c r="B168" s="25">
        <v>13</v>
      </c>
      <c r="C168" s="25" t="s">
        <v>58</v>
      </c>
      <c r="D168" s="26" t="s">
        <v>291</v>
      </c>
      <c r="E168" s="32" t="s">
        <v>2499</v>
      </c>
      <c r="F168" s="32" t="s">
        <v>2500</v>
      </c>
      <c r="G168" s="33"/>
      <c r="H168" s="32" t="s">
        <v>225</v>
      </c>
      <c r="I168" s="25">
        <v>2018</v>
      </c>
      <c r="J168" s="25">
        <v>2030</v>
      </c>
      <c r="K168" s="25" t="s">
        <v>57</v>
      </c>
      <c r="L168" s="25"/>
      <c r="M168" s="25" t="s">
        <v>139</v>
      </c>
      <c r="N168" s="25"/>
      <c r="O168" s="25" t="s">
        <v>173</v>
      </c>
      <c r="P168" s="26" t="s">
        <v>765</v>
      </c>
      <c r="Q168" s="26"/>
      <c r="R168" s="26"/>
      <c r="S168" s="27"/>
      <c r="T168" s="27"/>
      <c r="U168" s="27"/>
      <c r="V168" s="28"/>
      <c r="W168" s="34"/>
      <c r="X168" s="30">
        <v>0</v>
      </c>
      <c r="Y168" s="34" t="s">
        <v>42</v>
      </c>
      <c r="Z168" s="29" t="s">
        <v>221</v>
      </c>
      <c r="AA168" s="29"/>
      <c r="AB168" s="29"/>
      <c r="AC168" s="29"/>
      <c r="AD168" s="31" t="s">
        <v>58</v>
      </c>
      <c r="AE168" s="31" t="s">
        <v>291</v>
      </c>
    </row>
    <row r="169" spans="1:31" s="35" customFormat="1" ht="48" x14ac:dyDescent="0.2">
      <c r="A169" s="24" t="s">
        <v>1016</v>
      </c>
      <c r="B169" s="25">
        <v>14</v>
      </c>
      <c r="C169" s="25" t="s">
        <v>233</v>
      </c>
      <c r="D169" s="26" t="s">
        <v>291</v>
      </c>
      <c r="E169" s="32" t="s">
        <v>2501</v>
      </c>
      <c r="F169" s="32" t="s">
        <v>2502</v>
      </c>
      <c r="G169" s="33"/>
      <c r="H169" s="32" t="s">
        <v>2492</v>
      </c>
      <c r="I169" s="25">
        <v>2009</v>
      </c>
      <c r="J169" s="25">
        <v>2011</v>
      </c>
      <c r="K169" s="25" t="s">
        <v>57</v>
      </c>
      <c r="L169" s="25"/>
      <c r="M169" s="25"/>
      <c r="N169" s="25"/>
      <c r="O169" s="25" t="s">
        <v>173</v>
      </c>
      <c r="P169" s="26" t="s">
        <v>1159</v>
      </c>
      <c r="Q169" s="26"/>
      <c r="R169" s="26"/>
      <c r="S169" s="27"/>
      <c r="T169" s="27"/>
      <c r="U169" s="27"/>
      <c r="V169" s="28"/>
      <c r="W169" s="34"/>
      <c r="X169" s="30">
        <v>0</v>
      </c>
      <c r="Y169" s="34" t="s">
        <v>42</v>
      </c>
      <c r="Z169" s="29" t="s">
        <v>221</v>
      </c>
      <c r="AA169" s="29"/>
      <c r="AB169" s="29"/>
      <c r="AC169" s="29"/>
      <c r="AD169" s="31" t="s">
        <v>233</v>
      </c>
      <c r="AE169" s="31" t="s">
        <v>291</v>
      </c>
    </row>
    <row r="170" spans="1:31" s="35" customFormat="1" ht="24" x14ac:dyDescent="0.2">
      <c r="A170" s="24" t="s">
        <v>1010</v>
      </c>
      <c r="B170" s="25">
        <v>1</v>
      </c>
      <c r="C170" s="25" t="s">
        <v>30</v>
      </c>
      <c r="D170" s="26" t="s">
        <v>135</v>
      </c>
      <c r="E170" s="32" t="s">
        <v>2224</v>
      </c>
      <c r="F170" s="32" t="s">
        <v>2225</v>
      </c>
      <c r="G170" s="33"/>
      <c r="H170" s="32" t="s">
        <v>225</v>
      </c>
      <c r="I170" s="25">
        <v>2015</v>
      </c>
      <c r="J170" s="25">
        <v>2030</v>
      </c>
      <c r="K170" s="25" t="s">
        <v>2226</v>
      </c>
      <c r="L170" s="25" t="s">
        <v>139</v>
      </c>
      <c r="M170" s="25"/>
      <c r="N170" s="25" t="s">
        <v>907</v>
      </c>
      <c r="O170" s="25" t="s">
        <v>46</v>
      </c>
      <c r="P170" s="26" t="s">
        <v>38</v>
      </c>
      <c r="Q170" s="26"/>
      <c r="R170" s="26"/>
      <c r="S170" s="27" t="s">
        <v>2227</v>
      </c>
      <c r="T170" s="27"/>
      <c r="U170" s="27"/>
      <c r="V170" s="28">
        <v>75000</v>
      </c>
      <c r="W170" s="34">
        <v>0</v>
      </c>
      <c r="X170" s="30">
        <v>75000</v>
      </c>
      <c r="Y170" s="34" t="s">
        <v>116</v>
      </c>
      <c r="Z170" s="29" t="s">
        <v>145</v>
      </c>
      <c r="AA170" s="29"/>
      <c r="AB170" s="29"/>
      <c r="AC170" s="29"/>
      <c r="AD170" s="31" t="s">
        <v>30</v>
      </c>
      <c r="AE170" s="31" t="s">
        <v>135</v>
      </c>
    </row>
    <row r="171" spans="1:31" s="35" customFormat="1" ht="24" x14ac:dyDescent="0.2">
      <c r="A171" s="24" t="s">
        <v>1010</v>
      </c>
      <c r="B171" s="25">
        <v>2</v>
      </c>
      <c r="C171" s="25" t="s">
        <v>30</v>
      </c>
      <c r="D171" s="26" t="s">
        <v>135</v>
      </c>
      <c r="E171" s="32" t="s">
        <v>2228</v>
      </c>
      <c r="F171" s="32" t="s">
        <v>2229</v>
      </c>
      <c r="G171" s="33"/>
      <c r="H171" s="32" t="s">
        <v>225</v>
      </c>
      <c r="I171" s="25">
        <v>2017</v>
      </c>
      <c r="J171" s="25">
        <v>2020</v>
      </c>
      <c r="K171" s="25" t="s">
        <v>2226</v>
      </c>
      <c r="L171" s="25" t="s">
        <v>139</v>
      </c>
      <c r="M171" s="25"/>
      <c r="N171" s="25" t="s">
        <v>907</v>
      </c>
      <c r="O171" s="25" t="s">
        <v>173</v>
      </c>
      <c r="P171" s="26" t="s">
        <v>150</v>
      </c>
      <c r="Q171" s="26"/>
      <c r="R171" s="26"/>
      <c r="S171" s="27" t="s">
        <v>2230</v>
      </c>
      <c r="T171" s="27"/>
      <c r="U171" s="27"/>
      <c r="V171" s="28">
        <v>60000</v>
      </c>
      <c r="W171" s="34">
        <v>0</v>
      </c>
      <c r="X171" s="30">
        <v>60000</v>
      </c>
      <c r="Y171" s="34" t="s">
        <v>116</v>
      </c>
      <c r="Z171" s="29" t="s">
        <v>145</v>
      </c>
      <c r="AA171" s="29"/>
      <c r="AB171" s="29"/>
      <c r="AC171" s="29"/>
      <c r="AD171" s="31" t="s">
        <v>30</v>
      </c>
      <c r="AE171" s="31" t="s">
        <v>135</v>
      </c>
    </row>
    <row r="172" spans="1:31" s="35" customFormat="1" ht="36" x14ac:dyDescent="0.2">
      <c r="A172" s="24" t="s">
        <v>1010</v>
      </c>
      <c r="B172" s="25">
        <v>3</v>
      </c>
      <c r="C172" s="25" t="s">
        <v>30</v>
      </c>
      <c r="D172" s="26" t="s">
        <v>135</v>
      </c>
      <c r="E172" s="32" t="s">
        <v>2231</v>
      </c>
      <c r="F172" s="32" t="s">
        <v>2232</v>
      </c>
      <c r="G172" s="33"/>
      <c r="H172" s="32" t="s">
        <v>225</v>
      </c>
      <c r="I172" s="25">
        <v>2018</v>
      </c>
      <c r="J172" s="25">
        <v>2020</v>
      </c>
      <c r="K172" s="25" t="s">
        <v>36</v>
      </c>
      <c r="L172" s="25"/>
      <c r="M172" s="25"/>
      <c r="N172" s="25" t="s">
        <v>907</v>
      </c>
      <c r="O172" s="25" t="s">
        <v>67</v>
      </c>
      <c r="P172" s="26" t="s">
        <v>68</v>
      </c>
      <c r="Q172" s="26"/>
      <c r="R172" s="26"/>
      <c r="S172" s="27" t="s">
        <v>2233</v>
      </c>
      <c r="T172" s="27"/>
      <c r="U172" s="27"/>
      <c r="V172" s="28">
        <v>30000</v>
      </c>
      <c r="W172" s="34">
        <v>0</v>
      </c>
      <c r="X172" s="30">
        <v>30000</v>
      </c>
      <c r="Y172" s="34" t="s">
        <v>62</v>
      </c>
      <c r="Z172" s="29" t="s">
        <v>52</v>
      </c>
      <c r="AA172" s="29"/>
      <c r="AB172" s="29"/>
      <c r="AC172" s="29"/>
      <c r="AD172" s="31" t="s">
        <v>30</v>
      </c>
      <c r="AE172" s="31" t="s">
        <v>135</v>
      </c>
    </row>
    <row r="173" spans="1:31" s="35" customFormat="1" ht="36" x14ac:dyDescent="0.2">
      <c r="A173" s="24" t="s">
        <v>1010</v>
      </c>
      <c r="B173" s="25">
        <v>4</v>
      </c>
      <c r="C173" s="25" t="s">
        <v>30</v>
      </c>
      <c r="D173" s="26" t="s">
        <v>135</v>
      </c>
      <c r="E173" s="32" t="s">
        <v>2234</v>
      </c>
      <c r="F173" s="32" t="s">
        <v>2235</v>
      </c>
      <c r="G173" s="33"/>
      <c r="H173" s="32" t="s">
        <v>225</v>
      </c>
      <c r="I173" s="25">
        <v>2020</v>
      </c>
      <c r="J173" s="25">
        <v>2030</v>
      </c>
      <c r="K173" s="25" t="s">
        <v>36</v>
      </c>
      <c r="L173" s="25"/>
      <c r="M173" s="25"/>
      <c r="N173" s="25" t="s">
        <v>907</v>
      </c>
      <c r="O173" s="25" t="s">
        <v>67</v>
      </c>
      <c r="P173" s="26" t="s">
        <v>68</v>
      </c>
      <c r="Q173" s="26"/>
      <c r="R173" s="26"/>
      <c r="S173" s="27" t="s">
        <v>2233</v>
      </c>
      <c r="T173" s="27"/>
      <c r="U173" s="27"/>
      <c r="V173" s="28">
        <v>40000</v>
      </c>
      <c r="W173" s="34">
        <v>0</v>
      </c>
      <c r="X173" s="30">
        <v>40000</v>
      </c>
      <c r="Y173" s="34" t="s">
        <v>62</v>
      </c>
      <c r="Z173" s="29" t="s">
        <v>52</v>
      </c>
      <c r="AA173" s="29"/>
      <c r="AB173" s="29"/>
      <c r="AC173" s="29"/>
      <c r="AD173" s="31" t="s">
        <v>30</v>
      </c>
      <c r="AE173" s="31" t="s">
        <v>135</v>
      </c>
    </row>
    <row r="174" spans="1:31" s="35" customFormat="1" ht="24" x14ac:dyDescent="0.2">
      <c r="A174" s="24" t="s">
        <v>1010</v>
      </c>
      <c r="B174" s="25">
        <v>5</v>
      </c>
      <c r="C174" s="25" t="s">
        <v>58</v>
      </c>
      <c r="D174" s="26" t="s">
        <v>135</v>
      </c>
      <c r="E174" s="32" t="s">
        <v>2236</v>
      </c>
      <c r="F174" s="32" t="s">
        <v>2237</v>
      </c>
      <c r="G174" s="33"/>
      <c r="H174" s="32" t="s">
        <v>225</v>
      </c>
      <c r="I174" s="25">
        <v>2018</v>
      </c>
      <c r="J174" s="25">
        <v>2020</v>
      </c>
      <c r="K174" s="25" t="s">
        <v>36</v>
      </c>
      <c r="L174" s="25" t="s">
        <v>139</v>
      </c>
      <c r="M174" s="25"/>
      <c r="N174" s="25" t="s">
        <v>2133</v>
      </c>
      <c r="O174" s="25" t="s">
        <v>37</v>
      </c>
      <c r="P174" s="26" t="s">
        <v>150</v>
      </c>
      <c r="Q174" s="26"/>
      <c r="R174" s="26"/>
      <c r="S174" s="27" t="s">
        <v>2238</v>
      </c>
      <c r="T174" s="27"/>
      <c r="U174" s="27"/>
      <c r="V174" s="28">
        <v>10000</v>
      </c>
      <c r="W174" s="34">
        <v>0</v>
      </c>
      <c r="X174" s="30">
        <v>10000</v>
      </c>
      <c r="Y174" s="34" t="s">
        <v>42</v>
      </c>
      <c r="Z174" s="29" t="s">
        <v>300</v>
      </c>
      <c r="AA174" s="29"/>
      <c r="AB174" s="29"/>
      <c r="AC174" s="29"/>
      <c r="AD174" s="31" t="s">
        <v>58</v>
      </c>
      <c r="AE174" s="31" t="s">
        <v>135</v>
      </c>
    </row>
    <row r="175" spans="1:31" s="35" customFormat="1" ht="24" x14ac:dyDescent="0.2">
      <c r="A175" s="24" t="s">
        <v>1010</v>
      </c>
      <c r="B175" s="25">
        <v>6</v>
      </c>
      <c r="C175" s="25" t="s">
        <v>58</v>
      </c>
      <c r="D175" s="26" t="s">
        <v>135</v>
      </c>
      <c r="E175" s="32" t="s">
        <v>2239</v>
      </c>
      <c r="F175" s="32" t="s">
        <v>2240</v>
      </c>
      <c r="G175" s="33"/>
      <c r="H175" s="32" t="s">
        <v>225</v>
      </c>
      <c r="I175" s="25">
        <v>2020</v>
      </c>
      <c r="J175" s="25">
        <v>2030</v>
      </c>
      <c r="K175" s="25" t="s">
        <v>36</v>
      </c>
      <c r="L175" s="25" t="s">
        <v>139</v>
      </c>
      <c r="M175" s="25"/>
      <c r="N175" s="25" t="s">
        <v>2133</v>
      </c>
      <c r="O175" s="25" t="s">
        <v>173</v>
      </c>
      <c r="P175" s="26" t="s">
        <v>150</v>
      </c>
      <c r="Q175" s="26"/>
      <c r="R175" s="26"/>
      <c r="S175" s="27" t="s">
        <v>2227</v>
      </c>
      <c r="T175" s="27"/>
      <c r="U175" s="27"/>
      <c r="V175" s="28">
        <v>10000</v>
      </c>
      <c r="W175" s="34">
        <v>0</v>
      </c>
      <c r="X175" s="30">
        <v>10000</v>
      </c>
      <c r="Y175" s="34" t="s">
        <v>42</v>
      </c>
      <c r="Z175" s="29" t="s">
        <v>145</v>
      </c>
      <c r="AA175" s="29"/>
      <c r="AB175" s="29"/>
      <c r="AC175" s="29"/>
      <c r="AD175" s="31" t="s">
        <v>58</v>
      </c>
      <c r="AE175" s="31" t="s">
        <v>135</v>
      </c>
    </row>
    <row r="176" spans="1:31" s="35" customFormat="1" ht="36" x14ac:dyDescent="0.2">
      <c r="A176" s="24" t="s">
        <v>1010</v>
      </c>
      <c r="B176" s="25">
        <v>7</v>
      </c>
      <c r="C176" s="25" t="s">
        <v>30</v>
      </c>
      <c r="D176" s="26" t="s">
        <v>52</v>
      </c>
      <c r="E176" s="32" t="s">
        <v>2241</v>
      </c>
      <c r="F176" s="32" t="s">
        <v>2242</v>
      </c>
      <c r="G176" s="33"/>
      <c r="H176" s="32" t="s">
        <v>225</v>
      </c>
      <c r="I176" s="25">
        <v>2020</v>
      </c>
      <c r="J176" s="25">
        <v>2025</v>
      </c>
      <c r="K176" s="25" t="s">
        <v>36</v>
      </c>
      <c r="L176" s="25"/>
      <c r="M176" s="25"/>
      <c r="N176" s="25" t="s">
        <v>907</v>
      </c>
      <c r="O176" s="25" t="s">
        <v>67</v>
      </c>
      <c r="P176" s="26" t="s">
        <v>68</v>
      </c>
      <c r="Q176" s="26"/>
      <c r="R176" s="26"/>
      <c r="S176" s="27" t="s">
        <v>2243</v>
      </c>
      <c r="T176" s="27"/>
      <c r="U176" s="27"/>
      <c r="V176" s="28">
        <v>75000</v>
      </c>
      <c r="W176" s="34">
        <v>0</v>
      </c>
      <c r="X176" s="30">
        <v>75000</v>
      </c>
      <c r="Y176" s="34" t="s">
        <v>116</v>
      </c>
      <c r="Z176" s="29" t="s">
        <v>52</v>
      </c>
      <c r="AA176" s="29"/>
      <c r="AB176" s="29"/>
      <c r="AC176" s="29"/>
      <c r="AD176" s="31" t="s">
        <v>30</v>
      </c>
      <c r="AE176" s="31" t="s">
        <v>52</v>
      </c>
    </row>
    <row r="177" spans="1:31" s="35" customFormat="1" ht="36" x14ac:dyDescent="0.2">
      <c r="A177" s="24" t="s">
        <v>1010</v>
      </c>
      <c r="B177" s="25">
        <v>8</v>
      </c>
      <c r="C177" s="25" t="s">
        <v>30</v>
      </c>
      <c r="D177" s="26" t="s">
        <v>52</v>
      </c>
      <c r="E177" s="32" t="s">
        <v>2244</v>
      </c>
      <c r="F177" s="32" t="s">
        <v>2245</v>
      </c>
      <c r="G177" s="33"/>
      <c r="H177" s="32" t="s">
        <v>225</v>
      </c>
      <c r="I177" s="25">
        <v>2018</v>
      </c>
      <c r="J177" s="25">
        <v>2030</v>
      </c>
      <c r="K177" s="25" t="s">
        <v>57</v>
      </c>
      <c r="L177" s="25"/>
      <c r="M177" s="25"/>
      <c r="N177" s="25" t="s">
        <v>907</v>
      </c>
      <c r="O177" s="25" t="s">
        <v>67</v>
      </c>
      <c r="P177" s="26" t="s">
        <v>68</v>
      </c>
      <c r="Q177" s="26"/>
      <c r="R177" s="26"/>
      <c r="S177" s="27" t="s">
        <v>2246</v>
      </c>
      <c r="T177" s="27"/>
      <c r="U177" s="27"/>
      <c r="V177" s="28">
        <v>25000</v>
      </c>
      <c r="W177" s="34">
        <v>0</v>
      </c>
      <c r="X177" s="30">
        <v>25000</v>
      </c>
      <c r="Y177" s="34" t="s">
        <v>62</v>
      </c>
      <c r="Z177" s="29" t="s">
        <v>52</v>
      </c>
      <c r="AA177" s="29"/>
      <c r="AB177" s="29"/>
      <c r="AC177" s="29"/>
      <c r="AD177" s="31" t="s">
        <v>30</v>
      </c>
      <c r="AE177" s="31" t="s">
        <v>52</v>
      </c>
    </row>
    <row r="178" spans="1:31" s="35" customFormat="1" ht="36" x14ac:dyDescent="0.2">
      <c r="A178" s="24" t="s">
        <v>1010</v>
      </c>
      <c r="B178" s="25">
        <v>9</v>
      </c>
      <c r="C178" s="25" t="s">
        <v>30</v>
      </c>
      <c r="D178" s="26" t="s">
        <v>52</v>
      </c>
      <c r="E178" s="32" t="s">
        <v>2086</v>
      </c>
      <c r="F178" s="32" t="s">
        <v>2247</v>
      </c>
      <c r="G178" s="33"/>
      <c r="H178" s="32" t="s">
        <v>225</v>
      </c>
      <c r="I178" s="25">
        <v>2020</v>
      </c>
      <c r="J178" s="25">
        <v>2021</v>
      </c>
      <c r="K178" s="25" t="s">
        <v>36</v>
      </c>
      <c r="L178" s="25"/>
      <c r="M178" s="25"/>
      <c r="N178" s="25" t="s">
        <v>907</v>
      </c>
      <c r="O178" s="25" t="s">
        <v>111</v>
      </c>
      <c r="P178" s="26" t="s">
        <v>68</v>
      </c>
      <c r="Q178" s="26"/>
      <c r="R178" s="26"/>
      <c r="S178" s="27" t="s">
        <v>2248</v>
      </c>
      <c r="T178" s="27"/>
      <c r="U178" s="27"/>
      <c r="V178" s="28">
        <v>60000</v>
      </c>
      <c r="W178" s="34">
        <v>0</v>
      </c>
      <c r="X178" s="30">
        <v>60000</v>
      </c>
      <c r="Y178" s="34" t="s">
        <v>116</v>
      </c>
      <c r="Z178" s="29" t="s">
        <v>52</v>
      </c>
      <c r="AA178" s="29"/>
      <c r="AB178" s="29"/>
      <c r="AC178" s="29"/>
      <c r="AD178" s="31" t="s">
        <v>30</v>
      </c>
      <c r="AE178" s="31" t="s">
        <v>52</v>
      </c>
    </row>
    <row r="179" spans="1:31" s="35" customFormat="1" ht="36" x14ac:dyDescent="0.2">
      <c r="A179" s="24" t="s">
        <v>1010</v>
      </c>
      <c r="B179" s="25">
        <v>10</v>
      </c>
      <c r="C179" s="25" t="s">
        <v>58</v>
      </c>
      <c r="D179" s="26" t="s">
        <v>52</v>
      </c>
      <c r="E179" s="32" t="s">
        <v>2249</v>
      </c>
      <c r="F179" s="32" t="s">
        <v>2250</v>
      </c>
      <c r="G179" s="33"/>
      <c r="H179" s="32" t="s">
        <v>225</v>
      </c>
      <c r="I179" s="25">
        <v>2018</v>
      </c>
      <c r="J179" s="25">
        <v>2030</v>
      </c>
      <c r="K179" s="25" t="s">
        <v>36</v>
      </c>
      <c r="L179" s="25"/>
      <c r="M179" s="25"/>
      <c r="N179" s="25" t="s">
        <v>907</v>
      </c>
      <c r="O179" s="25" t="s">
        <v>67</v>
      </c>
      <c r="P179" s="26" t="s">
        <v>68</v>
      </c>
      <c r="Q179" s="26"/>
      <c r="R179" s="26"/>
      <c r="S179" s="27" t="s">
        <v>2251</v>
      </c>
      <c r="T179" s="27"/>
      <c r="U179" s="27"/>
      <c r="V179" s="28">
        <v>10000</v>
      </c>
      <c r="W179" s="34">
        <v>0</v>
      </c>
      <c r="X179" s="30">
        <v>10000</v>
      </c>
      <c r="Y179" s="34" t="s">
        <v>42</v>
      </c>
      <c r="Z179" s="29" t="s">
        <v>52</v>
      </c>
      <c r="AA179" s="29"/>
      <c r="AB179" s="29"/>
      <c r="AC179" s="29"/>
      <c r="AD179" s="31" t="s">
        <v>58</v>
      </c>
      <c r="AE179" s="31" t="s">
        <v>52</v>
      </c>
    </row>
    <row r="180" spans="1:31" s="35" customFormat="1" ht="36" x14ac:dyDescent="0.2">
      <c r="A180" s="24" t="s">
        <v>1010</v>
      </c>
      <c r="B180" s="25">
        <v>11</v>
      </c>
      <c r="C180" s="25" t="s">
        <v>30</v>
      </c>
      <c r="D180" s="26" t="s">
        <v>52</v>
      </c>
      <c r="E180" s="32" t="s">
        <v>2252</v>
      </c>
      <c r="F180" s="32" t="s">
        <v>2253</v>
      </c>
      <c r="G180" s="33"/>
      <c r="H180" s="32" t="s">
        <v>225</v>
      </c>
      <c r="I180" s="25">
        <v>2018</v>
      </c>
      <c r="J180" s="25">
        <v>2030</v>
      </c>
      <c r="K180" s="25" t="s">
        <v>36</v>
      </c>
      <c r="L180" s="25"/>
      <c r="M180" s="25"/>
      <c r="N180" s="25" t="s">
        <v>907</v>
      </c>
      <c r="O180" s="25" t="s">
        <v>67</v>
      </c>
      <c r="P180" s="26" t="s">
        <v>68</v>
      </c>
      <c r="Q180" s="26"/>
      <c r="R180" s="26"/>
      <c r="S180" s="27" t="s">
        <v>2174</v>
      </c>
      <c r="T180" s="27"/>
      <c r="U180" s="27"/>
      <c r="V180" s="28">
        <v>10000</v>
      </c>
      <c r="W180" s="34">
        <v>0</v>
      </c>
      <c r="X180" s="30">
        <v>10000</v>
      </c>
      <c r="Y180" s="34" t="s">
        <v>42</v>
      </c>
      <c r="Z180" s="29" t="s">
        <v>52</v>
      </c>
      <c r="AA180" s="29"/>
      <c r="AB180" s="29"/>
      <c r="AC180" s="29"/>
      <c r="AD180" s="31" t="s">
        <v>30</v>
      </c>
      <c r="AE180" s="31" t="s">
        <v>52</v>
      </c>
    </row>
    <row r="181" spans="1:31" s="35" customFormat="1" ht="48" x14ac:dyDescent="0.2">
      <c r="A181" s="24" t="s">
        <v>1010</v>
      </c>
      <c r="B181" s="25">
        <v>12</v>
      </c>
      <c r="C181" s="25" t="s">
        <v>233</v>
      </c>
      <c r="D181" s="26" t="s">
        <v>90</v>
      </c>
      <c r="E181" s="32" t="s">
        <v>2254</v>
      </c>
      <c r="F181" s="32" t="s">
        <v>2255</v>
      </c>
      <c r="G181" s="33"/>
      <c r="H181" s="32" t="s">
        <v>225</v>
      </c>
      <c r="I181" s="25">
        <v>2020</v>
      </c>
      <c r="J181" s="25">
        <v>2025</v>
      </c>
      <c r="K181" s="25" t="s">
        <v>36</v>
      </c>
      <c r="L181" s="25"/>
      <c r="M181" s="25"/>
      <c r="N181" s="25" t="s">
        <v>907</v>
      </c>
      <c r="O181" s="25" t="s">
        <v>1097</v>
      </c>
      <c r="P181" s="26" t="s">
        <v>779</v>
      </c>
      <c r="Q181" s="26"/>
      <c r="R181" s="26"/>
      <c r="S181" s="27" t="s">
        <v>2256</v>
      </c>
      <c r="T181" s="27"/>
      <c r="U181" s="27"/>
      <c r="V181" s="28">
        <v>65000</v>
      </c>
      <c r="W181" s="34">
        <v>0</v>
      </c>
      <c r="X181" s="30">
        <v>65000</v>
      </c>
      <c r="Y181" s="34" t="s">
        <v>116</v>
      </c>
      <c r="Z181" s="29" t="s">
        <v>221</v>
      </c>
      <c r="AA181" s="29"/>
      <c r="AB181" s="29"/>
      <c r="AC181" s="29"/>
      <c r="AD181" s="31" t="s">
        <v>233</v>
      </c>
      <c r="AE181" s="31" t="s">
        <v>90</v>
      </c>
    </row>
    <row r="182" spans="1:31" s="35" customFormat="1" ht="36" x14ac:dyDescent="0.2">
      <c r="A182" s="24" t="s">
        <v>1010</v>
      </c>
      <c r="B182" s="25">
        <v>13</v>
      </c>
      <c r="C182" s="25" t="s">
        <v>216</v>
      </c>
      <c r="D182" s="26" t="s">
        <v>47</v>
      </c>
      <c r="E182" s="32" t="s">
        <v>2257</v>
      </c>
      <c r="F182" s="32" t="s">
        <v>2258</v>
      </c>
      <c r="G182" s="33"/>
      <c r="H182" s="32" t="s">
        <v>225</v>
      </c>
      <c r="I182" s="25">
        <v>2018</v>
      </c>
      <c r="J182" s="25">
        <v>2030</v>
      </c>
      <c r="K182" s="25" t="s">
        <v>36</v>
      </c>
      <c r="L182" s="25"/>
      <c r="M182" s="25"/>
      <c r="N182" s="25" t="s">
        <v>2133</v>
      </c>
      <c r="O182" s="25" t="s">
        <v>67</v>
      </c>
      <c r="P182" s="26" t="s">
        <v>307</v>
      </c>
      <c r="Q182" s="26"/>
      <c r="R182" s="26"/>
      <c r="S182" s="27" t="s">
        <v>2259</v>
      </c>
      <c r="T182" s="27"/>
      <c r="U182" s="27"/>
      <c r="V182" s="28"/>
      <c r="W182" s="34">
        <v>0</v>
      </c>
      <c r="X182" s="30">
        <v>0</v>
      </c>
      <c r="Y182" s="34" t="s">
        <v>42</v>
      </c>
      <c r="Z182" s="29" t="s">
        <v>221</v>
      </c>
      <c r="AA182" s="29"/>
      <c r="AB182" s="29"/>
      <c r="AC182" s="29"/>
      <c r="AD182" s="31" t="s">
        <v>216</v>
      </c>
      <c r="AE182" s="31" t="s">
        <v>47</v>
      </c>
    </row>
    <row r="183" spans="1:31" s="35" customFormat="1" ht="24" x14ac:dyDescent="0.2">
      <c r="A183" s="24" t="s">
        <v>1010</v>
      </c>
      <c r="B183" s="25">
        <v>14</v>
      </c>
      <c r="C183" s="25" t="s">
        <v>58</v>
      </c>
      <c r="D183" s="26" t="s">
        <v>47</v>
      </c>
      <c r="E183" s="32" t="s">
        <v>2260</v>
      </c>
      <c r="F183" s="32" t="s">
        <v>2261</v>
      </c>
      <c r="G183" s="33"/>
      <c r="H183" s="32" t="s">
        <v>225</v>
      </c>
      <c r="I183" s="25">
        <v>2018</v>
      </c>
      <c r="J183" s="25">
        <v>2030</v>
      </c>
      <c r="K183" s="25" t="s">
        <v>57</v>
      </c>
      <c r="L183" s="25"/>
      <c r="M183" s="25"/>
      <c r="N183" s="25" t="s">
        <v>907</v>
      </c>
      <c r="O183" s="25" t="s">
        <v>46</v>
      </c>
      <c r="P183" s="26" t="s">
        <v>38</v>
      </c>
      <c r="Q183" s="26"/>
      <c r="R183" s="26"/>
      <c r="S183" s="27" t="s">
        <v>2124</v>
      </c>
      <c r="T183" s="27"/>
      <c r="U183" s="27"/>
      <c r="V183" s="28"/>
      <c r="W183" s="34">
        <v>0</v>
      </c>
      <c r="X183" s="30">
        <v>0</v>
      </c>
      <c r="Y183" s="34" t="s">
        <v>42</v>
      </c>
      <c r="Z183" s="29" t="s">
        <v>221</v>
      </c>
      <c r="AA183" s="29"/>
      <c r="AB183" s="29"/>
      <c r="AC183" s="29"/>
      <c r="AD183" s="31" t="s">
        <v>58</v>
      </c>
      <c r="AE183" s="31" t="s">
        <v>47</v>
      </c>
    </row>
    <row r="184" spans="1:31" s="35" customFormat="1" ht="36" x14ac:dyDescent="0.2">
      <c r="A184" s="24" t="s">
        <v>1010</v>
      </c>
      <c r="B184" s="25">
        <v>15</v>
      </c>
      <c r="C184" s="25" t="s">
        <v>58</v>
      </c>
      <c r="D184" s="26" t="s">
        <v>47</v>
      </c>
      <c r="E184" s="32" t="s">
        <v>2262</v>
      </c>
      <c r="F184" s="32" t="s">
        <v>2263</v>
      </c>
      <c r="G184" s="33"/>
      <c r="H184" s="32" t="s">
        <v>225</v>
      </c>
      <c r="I184" s="25">
        <v>2015</v>
      </c>
      <c r="J184" s="25">
        <v>2030</v>
      </c>
      <c r="K184" s="25" t="s">
        <v>57</v>
      </c>
      <c r="L184" s="25"/>
      <c r="M184" s="25"/>
      <c r="N184" s="25" t="s">
        <v>2133</v>
      </c>
      <c r="O184" s="25" t="s">
        <v>46</v>
      </c>
      <c r="P184" s="26" t="s">
        <v>38</v>
      </c>
      <c r="Q184" s="26"/>
      <c r="R184" s="26"/>
      <c r="S184" s="27" t="s">
        <v>2264</v>
      </c>
      <c r="T184" s="27"/>
      <c r="U184" s="27"/>
      <c r="V184" s="28"/>
      <c r="W184" s="34">
        <v>0</v>
      </c>
      <c r="X184" s="30">
        <v>0</v>
      </c>
      <c r="Y184" s="34" t="s">
        <v>62</v>
      </c>
      <c r="Z184" s="29" t="s">
        <v>221</v>
      </c>
      <c r="AA184" s="29"/>
      <c r="AB184" s="29"/>
      <c r="AC184" s="29"/>
      <c r="AD184" s="31" t="s">
        <v>58</v>
      </c>
      <c r="AE184" s="31" t="s">
        <v>47</v>
      </c>
    </row>
    <row r="185" spans="1:31" s="35" customFormat="1" ht="24" x14ac:dyDescent="0.2">
      <c r="A185" s="24" t="s">
        <v>1010</v>
      </c>
      <c r="B185" s="25">
        <v>16</v>
      </c>
      <c r="C185" s="25" t="s">
        <v>233</v>
      </c>
      <c r="D185" s="26" t="s">
        <v>47</v>
      </c>
      <c r="E185" s="32" t="s">
        <v>2265</v>
      </c>
      <c r="F185" s="32" t="s">
        <v>2266</v>
      </c>
      <c r="G185" s="33"/>
      <c r="H185" s="32" t="s">
        <v>225</v>
      </c>
      <c r="I185" s="25">
        <v>2018</v>
      </c>
      <c r="J185" s="25">
        <v>2030</v>
      </c>
      <c r="K185" s="25" t="s">
        <v>36</v>
      </c>
      <c r="L185" s="25"/>
      <c r="M185" s="25"/>
      <c r="N185" s="25" t="s">
        <v>907</v>
      </c>
      <c r="O185" s="25" t="s">
        <v>46</v>
      </c>
      <c r="P185" s="26" t="s">
        <v>38</v>
      </c>
      <c r="Q185" s="26"/>
      <c r="R185" s="26"/>
      <c r="S185" s="27" t="s">
        <v>2267</v>
      </c>
      <c r="T185" s="27"/>
      <c r="U185" s="27"/>
      <c r="V185" s="28"/>
      <c r="W185" s="34">
        <v>0</v>
      </c>
      <c r="X185" s="30">
        <v>0</v>
      </c>
      <c r="Y185" s="34" t="s">
        <v>62</v>
      </c>
      <c r="Z185" s="29" t="s">
        <v>221</v>
      </c>
      <c r="AA185" s="29"/>
      <c r="AB185" s="29"/>
      <c r="AC185" s="29"/>
      <c r="AD185" s="31" t="s">
        <v>233</v>
      </c>
      <c r="AE185" s="31" t="s">
        <v>47</v>
      </c>
    </row>
    <row r="186" spans="1:31" s="35" customFormat="1" ht="24" x14ac:dyDescent="0.2">
      <c r="A186" s="24" t="s">
        <v>1010</v>
      </c>
      <c r="B186" s="25">
        <v>17</v>
      </c>
      <c r="C186" s="25" t="s">
        <v>30</v>
      </c>
      <c r="D186" s="26" t="s">
        <v>47</v>
      </c>
      <c r="E186" s="32" t="s">
        <v>2268</v>
      </c>
      <c r="F186" s="32" t="s">
        <v>2269</v>
      </c>
      <c r="G186" s="33"/>
      <c r="H186" s="32" t="s">
        <v>225</v>
      </c>
      <c r="I186" s="25">
        <v>2020</v>
      </c>
      <c r="J186" s="25">
        <v>2025</v>
      </c>
      <c r="K186" s="25" t="s">
        <v>57</v>
      </c>
      <c r="L186" s="25"/>
      <c r="M186" s="25"/>
      <c r="N186" s="25" t="s">
        <v>907</v>
      </c>
      <c r="O186" s="25" t="s">
        <v>46</v>
      </c>
      <c r="P186" s="26" t="s">
        <v>38</v>
      </c>
      <c r="Q186" s="26"/>
      <c r="R186" s="26"/>
      <c r="S186" s="27" t="s">
        <v>2270</v>
      </c>
      <c r="T186" s="27"/>
      <c r="U186" s="27"/>
      <c r="V186" s="28">
        <v>40000</v>
      </c>
      <c r="W186" s="34">
        <v>0</v>
      </c>
      <c r="X186" s="30">
        <v>40000</v>
      </c>
      <c r="Y186" s="34" t="s">
        <v>62</v>
      </c>
      <c r="Z186" s="29" t="s">
        <v>1529</v>
      </c>
      <c r="AA186" s="29"/>
      <c r="AB186" s="29"/>
      <c r="AC186" s="29"/>
      <c r="AD186" s="31" t="s">
        <v>30</v>
      </c>
      <c r="AE186" s="31" t="s">
        <v>47</v>
      </c>
    </row>
    <row r="187" spans="1:31" s="35" customFormat="1" ht="24" x14ac:dyDescent="0.2">
      <c r="A187" s="24" t="s">
        <v>1010</v>
      </c>
      <c r="B187" s="25">
        <v>18</v>
      </c>
      <c r="C187" s="25" t="s">
        <v>30</v>
      </c>
      <c r="D187" s="26" t="s">
        <v>47</v>
      </c>
      <c r="E187" s="32" t="s">
        <v>2271</v>
      </c>
      <c r="F187" s="32" t="s">
        <v>2272</v>
      </c>
      <c r="G187" s="33"/>
      <c r="H187" s="32" t="s">
        <v>225</v>
      </c>
      <c r="I187" s="25">
        <v>2020</v>
      </c>
      <c r="J187" s="25">
        <v>2025</v>
      </c>
      <c r="K187" s="25" t="s">
        <v>36</v>
      </c>
      <c r="L187" s="25"/>
      <c r="M187" s="25"/>
      <c r="N187" s="25" t="s">
        <v>907</v>
      </c>
      <c r="O187" s="25" t="s">
        <v>46</v>
      </c>
      <c r="P187" s="26" t="s">
        <v>38</v>
      </c>
      <c r="Q187" s="26"/>
      <c r="R187" s="26"/>
      <c r="S187" s="27" t="s">
        <v>2124</v>
      </c>
      <c r="T187" s="27"/>
      <c r="U187" s="27"/>
      <c r="V187" s="28">
        <v>75000</v>
      </c>
      <c r="W187" s="34">
        <v>0</v>
      </c>
      <c r="X187" s="30">
        <v>75000</v>
      </c>
      <c r="Y187" s="34" t="s">
        <v>116</v>
      </c>
      <c r="Z187" s="29" t="s">
        <v>221</v>
      </c>
      <c r="AA187" s="29"/>
      <c r="AB187" s="29"/>
      <c r="AC187" s="29"/>
      <c r="AD187" s="31" t="s">
        <v>30</v>
      </c>
      <c r="AE187" s="31" t="s">
        <v>47</v>
      </c>
    </row>
    <row r="188" spans="1:31" s="35" customFormat="1" ht="24" x14ac:dyDescent="0.2">
      <c r="A188" s="24" t="s">
        <v>1010</v>
      </c>
      <c r="B188" s="25">
        <v>19</v>
      </c>
      <c r="C188" s="25" t="s">
        <v>30</v>
      </c>
      <c r="D188" s="26" t="s">
        <v>47</v>
      </c>
      <c r="E188" s="32" t="s">
        <v>2273</v>
      </c>
      <c r="F188" s="32" t="s">
        <v>2274</v>
      </c>
      <c r="G188" s="33"/>
      <c r="H188" s="32" t="s">
        <v>225</v>
      </c>
      <c r="I188" s="25">
        <v>2018</v>
      </c>
      <c r="J188" s="25">
        <v>2020</v>
      </c>
      <c r="K188" s="25" t="s">
        <v>36</v>
      </c>
      <c r="L188" s="25"/>
      <c r="M188" s="25"/>
      <c r="N188" s="25" t="s">
        <v>907</v>
      </c>
      <c r="O188" s="25" t="s">
        <v>46</v>
      </c>
      <c r="P188" s="26" t="s">
        <v>38</v>
      </c>
      <c r="Q188" s="26"/>
      <c r="R188" s="26"/>
      <c r="S188" s="27" t="s">
        <v>2275</v>
      </c>
      <c r="T188" s="27"/>
      <c r="U188" s="27"/>
      <c r="V188" s="28">
        <v>40000</v>
      </c>
      <c r="W188" s="34">
        <v>0</v>
      </c>
      <c r="X188" s="30">
        <v>40000</v>
      </c>
      <c r="Y188" s="34" t="s">
        <v>62</v>
      </c>
      <c r="Z188" s="29" t="s">
        <v>52</v>
      </c>
      <c r="AA188" s="29"/>
      <c r="AB188" s="29"/>
      <c r="AC188" s="29"/>
      <c r="AD188" s="31" t="s">
        <v>30</v>
      </c>
      <c r="AE188" s="31" t="s">
        <v>47</v>
      </c>
    </row>
    <row r="189" spans="1:31" s="35" customFormat="1" ht="24" x14ac:dyDescent="0.2">
      <c r="A189" s="24" t="s">
        <v>1010</v>
      </c>
      <c r="B189" s="25">
        <v>20</v>
      </c>
      <c r="C189" s="25" t="s">
        <v>30</v>
      </c>
      <c r="D189" s="26" t="s">
        <v>291</v>
      </c>
      <c r="E189" s="32" t="s">
        <v>2276</v>
      </c>
      <c r="F189" s="32" t="s">
        <v>2277</v>
      </c>
      <c r="G189" s="33"/>
      <c r="H189" s="32" t="s">
        <v>225</v>
      </c>
      <c r="I189" s="25">
        <v>2015</v>
      </c>
      <c r="J189" s="25">
        <v>2030</v>
      </c>
      <c r="K189" s="25" t="s">
        <v>57</v>
      </c>
      <c r="L189" s="25"/>
      <c r="M189" s="25"/>
      <c r="N189" s="25" t="s">
        <v>907</v>
      </c>
      <c r="O189" s="25" t="s">
        <v>1492</v>
      </c>
      <c r="P189" s="26" t="s">
        <v>179</v>
      </c>
      <c r="Q189" s="26"/>
      <c r="R189" s="26"/>
      <c r="S189" s="27" t="s">
        <v>2278</v>
      </c>
      <c r="T189" s="27"/>
      <c r="U189" s="27"/>
      <c r="V189" s="28">
        <v>5000</v>
      </c>
      <c r="W189" s="34">
        <v>0</v>
      </c>
      <c r="X189" s="30">
        <v>5000</v>
      </c>
      <c r="Y189" s="34" t="s">
        <v>42</v>
      </c>
      <c r="Z189" s="29" t="s">
        <v>221</v>
      </c>
      <c r="AA189" s="29"/>
      <c r="AB189" s="29"/>
      <c r="AC189" s="29"/>
      <c r="AD189" s="31" t="s">
        <v>30</v>
      </c>
      <c r="AE189" s="31" t="s">
        <v>291</v>
      </c>
    </row>
    <row r="190" spans="1:31" s="35" customFormat="1" ht="24" x14ac:dyDescent="0.2">
      <c r="A190" s="24" t="s">
        <v>1010</v>
      </c>
      <c r="B190" s="25">
        <v>21</v>
      </c>
      <c r="C190" s="25" t="s">
        <v>30</v>
      </c>
      <c r="D190" s="26" t="s">
        <v>291</v>
      </c>
      <c r="E190" s="32" t="s">
        <v>2279</v>
      </c>
      <c r="F190" s="32" t="s">
        <v>2280</v>
      </c>
      <c r="G190" s="33"/>
      <c r="H190" s="32" t="s">
        <v>225</v>
      </c>
      <c r="I190" s="25">
        <v>2018</v>
      </c>
      <c r="J190" s="25">
        <v>2030</v>
      </c>
      <c r="K190" s="25" t="s">
        <v>36</v>
      </c>
      <c r="L190" s="25"/>
      <c r="M190" s="25"/>
      <c r="N190" s="25" t="s">
        <v>907</v>
      </c>
      <c r="O190" s="25" t="s">
        <v>37</v>
      </c>
      <c r="P190" s="26" t="s">
        <v>605</v>
      </c>
      <c r="Q190" s="26"/>
      <c r="R190" s="26"/>
      <c r="S190" s="27" t="s">
        <v>2281</v>
      </c>
      <c r="T190" s="27"/>
      <c r="U190" s="27"/>
      <c r="V190" s="28">
        <v>5000</v>
      </c>
      <c r="W190" s="34">
        <v>0</v>
      </c>
      <c r="X190" s="30">
        <v>5000</v>
      </c>
      <c r="Y190" s="34" t="s">
        <v>42</v>
      </c>
      <c r="Z190" s="29" t="s">
        <v>285</v>
      </c>
      <c r="AA190" s="29"/>
      <c r="AB190" s="29"/>
      <c r="AC190" s="29"/>
      <c r="AD190" s="31" t="s">
        <v>30</v>
      </c>
      <c r="AE190" s="31" t="s">
        <v>291</v>
      </c>
    </row>
    <row r="191" spans="1:31" s="35" customFormat="1" ht="36" x14ac:dyDescent="0.2">
      <c r="A191" s="24" t="s">
        <v>1010</v>
      </c>
      <c r="B191" s="25">
        <v>22</v>
      </c>
      <c r="C191" s="25" t="s">
        <v>30</v>
      </c>
      <c r="D191" s="26" t="s">
        <v>291</v>
      </c>
      <c r="E191" s="32" t="s">
        <v>2282</v>
      </c>
      <c r="F191" s="32" t="s">
        <v>2283</v>
      </c>
      <c r="G191" s="33"/>
      <c r="H191" s="32" t="s">
        <v>2284</v>
      </c>
      <c r="I191" s="25">
        <v>2018</v>
      </c>
      <c r="J191" s="25">
        <v>2030</v>
      </c>
      <c r="K191" s="25" t="s">
        <v>57</v>
      </c>
      <c r="L191" s="25"/>
      <c r="M191" s="25"/>
      <c r="N191" s="25" t="s">
        <v>907</v>
      </c>
      <c r="O191" s="25" t="s">
        <v>46</v>
      </c>
      <c r="P191" s="26" t="s">
        <v>38</v>
      </c>
      <c r="Q191" s="26"/>
      <c r="R191" s="26"/>
      <c r="S191" s="27" t="s">
        <v>2285</v>
      </c>
      <c r="T191" s="27"/>
      <c r="U191" s="27"/>
      <c r="V191" s="28">
        <v>60000</v>
      </c>
      <c r="W191" s="34">
        <v>0</v>
      </c>
      <c r="X191" s="30">
        <v>60000</v>
      </c>
      <c r="Y191" s="34" t="s">
        <v>116</v>
      </c>
      <c r="Z191" s="29" t="s">
        <v>221</v>
      </c>
      <c r="AA191" s="29"/>
      <c r="AB191" s="29"/>
      <c r="AC191" s="29"/>
      <c r="AD191" s="31" t="s">
        <v>30</v>
      </c>
      <c r="AE191" s="31" t="s">
        <v>291</v>
      </c>
    </row>
    <row r="192" spans="1:31" s="35" customFormat="1" ht="36" x14ac:dyDescent="0.2">
      <c r="A192" s="24" t="s">
        <v>1010</v>
      </c>
      <c r="B192" s="25">
        <v>23</v>
      </c>
      <c r="C192" s="25" t="s">
        <v>30</v>
      </c>
      <c r="D192" s="26" t="s">
        <v>181</v>
      </c>
      <c r="E192" s="32" t="s">
        <v>2286</v>
      </c>
      <c r="F192" s="32" t="s">
        <v>2287</v>
      </c>
      <c r="G192" s="33"/>
      <c r="H192" s="32" t="s">
        <v>225</v>
      </c>
      <c r="I192" s="25">
        <v>2018</v>
      </c>
      <c r="J192" s="25">
        <v>2030</v>
      </c>
      <c r="K192" s="25" t="s">
        <v>36</v>
      </c>
      <c r="L192" s="25"/>
      <c r="M192" s="25"/>
      <c r="N192" s="25" t="s">
        <v>907</v>
      </c>
      <c r="O192" s="25" t="s">
        <v>37</v>
      </c>
      <c r="P192" s="26" t="s">
        <v>186</v>
      </c>
      <c r="Q192" s="26"/>
      <c r="R192" s="26"/>
      <c r="S192" s="27" t="s">
        <v>2288</v>
      </c>
      <c r="T192" s="27"/>
      <c r="U192" s="27"/>
      <c r="V192" s="28">
        <v>20000</v>
      </c>
      <c r="W192" s="34">
        <v>0</v>
      </c>
      <c r="X192" s="30">
        <v>20000</v>
      </c>
      <c r="Y192" s="34" t="s">
        <v>62</v>
      </c>
      <c r="Z192" s="29" t="s">
        <v>422</v>
      </c>
      <c r="AA192" s="29"/>
      <c r="AB192" s="29"/>
      <c r="AC192" s="29"/>
      <c r="AD192" s="31" t="s">
        <v>30</v>
      </c>
      <c r="AE192" s="31" t="s">
        <v>181</v>
      </c>
    </row>
    <row r="193" spans="1:31" s="35" customFormat="1" ht="36" x14ac:dyDescent="0.2">
      <c r="A193" s="24" t="s">
        <v>1010</v>
      </c>
      <c r="B193" s="25">
        <v>24</v>
      </c>
      <c r="C193" s="25" t="s">
        <v>30</v>
      </c>
      <c r="D193" s="26" t="s">
        <v>181</v>
      </c>
      <c r="E193" s="32" t="s">
        <v>2289</v>
      </c>
      <c r="F193" s="32" t="s">
        <v>2290</v>
      </c>
      <c r="G193" s="33"/>
      <c r="H193" s="32" t="s">
        <v>225</v>
      </c>
      <c r="I193" s="25">
        <v>2018</v>
      </c>
      <c r="J193" s="25">
        <v>2030</v>
      </c>
      <c r="K193" s="25" t="s">
        <v>36</v>
      </c>
      <c r="L193" s="25"/>
      <c r="M193" s="25"/>
      <c r="N193" s="25" t="s">
        <v>907</v>
      </c>
      <c r="O193" s="25" t="s">
        <v>37</v>
      </c>
      <c r="P193" s="26" t="s">
        <v>186</v>
      </c>
      <c r="Q193" s="26"/>
      <c r="R193" s="26"/>
      <c r="S193" s="27" t="s">
        <v>2291</v>
      </c>
      <c r="T193" s="27"/>
      <c r="U193" s="27"/>
      <c r="V193" s="28">
        <v>10000</v>
      </c>
      <c r="W193" s="34">
        <v>0</v>
      </c>
      <c r="X193" s="30">
        <v>10000</v>
      </c>
      <c r="Y193" s="34" t="s">
        <v>42</v>
      </c>
      <c r="Z193" s="29" t="s">
        <v>557</v>
      </c>
      <c r="AA193" s="29"/>
      <c r="AB193" s="29"/>
      <c r="AC193" s="29"/>
      <c r="AD193" s="31" t="s">
        <v>30</v>
      </c>
      <c r="AE193" s="31" t="s">
        <v>181</v>
      </c>
    </row>
    <row r="194" spans="1:31" s="35" customFormat="1" ht="48" x14ac:dyDescent="0.2">
      <c r="A194" s="24" t="s">
        <v>1010</v>
      </c>
      <c r="B194" s="25">
        <v>25</v>
      </c>
      <c r="C194" s="25" t="s">
        <v>30</v>
      </c>
      <c r="D194" s="26" t="s">
        <v>181</v>
      </c>
      <c r="E194" s="32" t="s">
        <v>2292</v>
      </c>
      <c r="F194" s="32" t="s">
        <v>2293</v>
      </c>
      <c r="G194" s="33"/>
      <c r="H194" s="32" t="s">
        <v>225</v>
      </c>
      <c r="I194" s="25">
        <v>2018</v>
      </c>
      <c r="J194" s="25">
        <v>2030</v>
      </c>
      <c r="K194" s="25" t="s">
        <v>36</v>
      </c>
      <c r="L194" s="25"/>
      <c r="M194" s="25"/>
      <c r="N194" s="25" t="s">
        <v>907</v>
      </c>
      <c r="O194" s="25" t="s">
        <v>37</v>
      </c>
      <c r="P194" s="26" t="s">
        <v>144</v>
      </c>
      <c r="Q194" s="26"/>
      <c r="R194" s="26"/>
      <c r="S194" s="27" t="s">
        <v>2288</v>
      </c>
      <c r="T194" s="27"/>
      <c r="U194" s="27"/>
      <c r="V194" s="28"/>
      <c r="W194" s="34">
        <v>0</v>
      </c>
      <c r="X194" s="30">
        <v>0</v>
      </c>
      <c r="Y194" s="34" t="s">
        <v>42</v>
      </c>
      <c r="Z194" s="29" t="s">
        <v>106</v>
      </c>
      <c r="AA194" s="29"/>
      <c r="AB194" s="29"/>
      <c r="AC194" s="29"/>
      <c r="AD194" s="31" t="s">
        <v>30</v>
      </c>
      <c r="AE194" s="31" t="s">
        <v>181</v>
      </c>
    </row>
    <row r="195" spans="1:31" s="35" customFormat="1" ht="36" x14ac:dyDescent="0.2">
      <c r="A195" s="24" t="s">
        <v>1010</v>
      </c>
      <c r="B195" s="25">
        <v>26</v>
      </c>
      <c r="C195" s="25" t="s">
        <v>30</v>
      </c>
      <c r="D195" s="16" t="s">
        <v>676</v>
      </c>
      <c r="E195" s="32" t="s">
        <v>2294</v>
      </c>
      <c r="F195" s="32" t="s">
        <v>2295</v>
      </c>
      <c r="G195" s="33"/>
      <c r="H195" s="32" t="s">
        <v>225</v>
      </c>
      <c r="I195" s="25">
        <v>2020</v>
      </c>
      <c r="J195" s="25">
        <v>2021</v>
      </c>
      <c r="K195" s="25" t="s">
        <v>36</v>
      </c>
      <c r="L195" s="25"/>
      <c r="M195" s="25"/>
      <c r="N195" s="25" t="s">
        <v>907</v>
      </c>
      <c r="O195" s="25" t="s">
        <v>1492</v>
      </c>
      <c r="P195" s="26" t="s">
        <v>186</v>
      </c>
      <c r="Q195" s="26"/>
      <c r="R195" s="26"/>
      <c r="S195" s="27" t="s">
        <v>2275</v>
      </c>
      <c r="T195" s="27"/>
      <c r="U195" s="27"/>
      <c r="V195" s="28">
        <v>8000</v>
      </c>
      <c r="W195" s="34">
        <v>0</v>
      </c>
      <c r="X195" s="30">
        <v>8000</v>
      </c>
      <c r="Y195" s="34" t="s">
        <v>42</v>
      </c>
      <c r="Z195" s="29" t="s">
        <v>106</v>
      </c>
      <c r="AA195" s="29"/>
      <c r="AB195" s="29"/>
      <c r="AC195" s="29"/>
      <c r="AD195" s="31" t="s">
        <v>30</v>
      </c>
      <c r="AE195" s="31" t="s">
        <v>31</v>
      </c>
    </row>
    <row r="196" spans="1:31" s="35" customFormat="1" ht="36" x14ac:dyDescent="0.2">
      <c r="A196" s="24" t="s">
        <v>1010</v>
      </c>
      <c r="B196" s="25">
        <v>27</v>
      </c>
      <c r="C196" s="25" t="s">
        <v>30</v>
      </c>
      <c r="D196" s="16" t="s">
        <v>676</v>
      </c>
      <c r="E196" s="32" t="s">
        <v>2296</v>
      </c>
      <c r="F196" s="32" t="s">
        <v>2297</v>
      </c>
      <c r="G196" s="33"/>
      <c r="H196" s="32" t="s">
        <v>225</v>
      </c>
      <c r="I196" s="25">
        <v>2018</v>
      </c>
      <c r="J196" s="25">
        <v>2030</v>
      </c>
      <c r="K196" s="25" t="s">
        <v>36</v>
      </c>
      <c r="L196" s="25"/>
      <c r="M196" s="25"/>
      <c r="N196" s="25" t="s">
        <v>907</v>
      </c>
      <c r="O196" s="25" t="s">
        <v>1492</v>
      </c>
      <c r="P196" s="26" t="s">
        <v>144</v>
      </c>
      <c r="Q196" s="26"/>
      <c r="R196" s="26"/>
      <c r="S196" s="27" t="s">
        <v>2275</v>
      </c>
      <c r="T196" s="27"/>
      <c r="U196" s="27"/>
      <c r="V196" s="28">
        <v>20000</v>
      </c>
      <c r="W196" s="34">
        <v>0</v>
      </c>
      <c r="X196" s="30">
        <v>20000</v>
      </c>
      <c r="Y196" s="34" t="s">
        <v>62</v>
      </c>
      <c r="Z196" s="29" t="s">
        <v>422</v>
      </c>
      <c r="AA196" s="29"/>
      <c r="AB196" s="29"/>
      <c r="AC196" s="29"/>
      <c r="AD196" s="31" t="s">
        <v>30</v>
      </c>
      <c r="AE196" s="31" t="s">
        <v>31</v>
      </c>
    </row>
    <row r="197" spans="1:31" s="35" customFormat="1" ht="36" x14ac:dyDescent="0.2">
      <c r="A197" s="24" t="s">
        <v>1010</v>
      </c>
      <c r="B197" s="25">
        <v>28</v>
      </c>
      <c r="C197" s="25" t="s">
        <v>30</v>
      </c>
      <c r="D197" s="26" t="s">
        <v>175</v>
      </c>
      <c r="E197" s="32" t="s">
        <v>2298</v>
      </c>
      <c r="F197" s="32" t="s">
        <v>2299</v>
      </c>
      <c r="G197" s="33"/>
      <c r="H197" s="32" t="s">
        <v>225</v>
      </c>
      <c r="I197" s="25">
        <v>2020</v>
      </c>
      <c r="J197" s="25">
        <v>2020</v>
      </c>
      <c r="K197" s="25" t="s">
        <v>36</v>
      </c>
      <c r="L197" s="25"/>
      <c r="M197" s="25"/>
      <c r="N197" s="25" t="s">
        <v>907</v>
      </c>
      <c r="O197" s="25" t="s">
        <v>1492</v>
      </c>
      <c r="P197" s="26" t="s">
        <v>179</v>
      </c>
      <c r="Q197" s="26"/>
      <c r="R197" s="26"/>
      <c r="S197" s="27" t="s">
        <v>2300</v>
      </c>
      <c r="T197" s="27"/>
      <c r="U197" s="27"/>
      <c r="V197" s="28"/>
      <c r="W197" s="34">
        <v>0</v>
      </c>
      <c r="X197" s="30">
        <v>0</v>
      </c>
      <c r="Y197" s="34" t="s">
        <v>42</v>
      </c>
      <c r="Z197" s="29" t="s">
        <v>344</v>
      </c>
      <c r="AA197" s="29"/>
      <c r="AB197" s="29"/>
      <c r="AC197" s="29"/>
      <c r="AD197" s="31" t="s">
        <v>30</v>
      </c>
      <c r="AE197" s="31" t="s">
        <v>175</v>
      </c>
    </row>
    <row r="198" spans="1:31" s="35" customFormat="1" ht="48" x14ac:dyDescent="0.2">
      <c r="A198" s="24" t="s">
        <v>1010</v>
      </c>
      <c r="B198" s="25">
        <v>29</v>
      </c>
      <c r="C198" s="25" t="s">
        <v>30</v>
      </c>
      <c r="D198" s="26" t="s">
        <v>106</v>
      </c>
      <c r="E198" s="32" t="s">
        <v>2301</v>
      </c>
      <c r="F198" s="32" t="s">
        <v>2302</v>
      </c>
      <c r="G198" s="33"/>
      <c r="H198" s="32" t="s">
        <v>225</v>
      </c>
      <c r="I198" s="25">
        <v>2020</v>
      </c>
      <c r="J198" s="25">
        <v>2025</v>
      </c>
      <c r="K198" s="25" t="s">
        <v>36</v>
      </c>
      <c r="L198" s="25"/>
      <c r="M198" s="25"/>
      <c r="N198" s="25" t="s">
        <v>907</v>
      </c>
      <c r="O198" s="25" t="s">
        <v>1492</v>
      </c>
      <c r="P198" s="26" t="s">
        <v>186</v>
      </c>
      <c r="Q198" s="26"/>
      <c r="R198" s="26"/>
      <c r="S198" s="27" t="s">
        <v>2303</v>
      </c>
      <c r="T198" s="27"/>
      <c r="U198" s="27"/>
      <c r="V198" s="28">
        <v>5000</v>
      </c>
      <c r="W198" s="34">
        <v>0</v>
      </c>
      <c r="X198" s="30">
        <v>5000</v>
      </c>
      <c r="Y198" s="34" t="s">
        <v>42</v>
      </c>
      <c r="Z198" s="29" t="s">
        <v>422</v>
      </c>
      <c r="AA198" s="29"/>
      <c r="AB198" s="29"/>
      <c r="AC198" s="29"/>
      <c r="AD198" s="31" t="s">
        <v>30</v>
      </c>
      <c r="AE198" s="31" t="s">
        <v>106</v>
      </c>
    </row>
    <row r="199" spans="1:31" s="35" customFormat="1" ht="36" x14ac:dyDescent="0.2">
      <c r="A199" s="24" t="s">
        <v>1010</v>
      </c>
      <c r="B199" s="25">
        <v>30</v>
      </c>
      <c r="C199" s="25" t="s">
        <v>58</v>
      </c>
      <c r="D199" s="26" t="s">
        <v>106</v>
      </c>
      <c r="E199" s="32" t="s">
        <v>2304</v>
      </c>
      <c r="F199" s="32" t="s">
        <v>2305</v>
      </c>
      <c r="G199" s="33"/>
      <c r="H199" s="32" t="s">
        <v>225</v>
      </c>
      <c r="I199" s="25">
        <v>2018</v>
      </c>
      <c r="J199" s="25">
        <v>2020</v>
      </c>
      <c r="K199" s="25" t="s">
        <v>57</v>
      </c>
      <c r="L199" s="25"/>
      <c r="M199" s="25"/>
      <c r="N199" s="25" t="s">
        <v>907</v>
      </c>
      <c r="O199" s="25" t="s">
        <v>1492</v>
      </c>
      <c r="P199" s="26" t="s">
        <v>186</v>
      </c>
      <c r="Q199" s="26"/>
      <c r="R199" s="26"/>
      <c r="S199" s="27" t="s">
        <v>2306</v>
      </c>
      <c r="T199" s="27"/>
      <c r="U199" s="27"/>
      <c r="V199" s="28">
        <v>15000</v>
      </c>
      <c r="W199" s="34">
        <v>0</v>
      </c>
      <c r="X199" s="30">
        <v>15000</v>
      </c>
      <c r="Y199" s="34" t="s">
        <v>42</v>
      </c>
      <c r="Z199" s="29" t="s">
        <v>106</v>
      </c>
      <c r="AA199" s="29"/>
      <c r="AB199" s="29"/>
      <c r="AC199" s="29"/>
      <c r="AD199" s="31" t="s">
        <v>58</v>
      </c>
      <c r="AE199" s="31" t="s">
        <v>106</v>
      </c>
    </row>
    <row r="200" spans="1:31" s="35" customFormat="1" ht="48" x14ac:dyDescent="0.2">
      <c r="A200" s="24" t="s">
        <v>1029</v>
      </c>
      <c r="B200" s="25" t="s">
        <v>4243</v>
      </c>
      <c r="C200" s="25" t="s">
        <v>30</v>
      </c>
      <c r="D200" s="26" t="s">
        <v>52</v>
      </c>
      <c r="E200" s="32" t="s">
        <v>4244</v>
      </c>
      <c r="F200" s="32" t="s">
        <v>4245</v>
      </c>
      <c r="G200" s="33" t="s">
        <v>4246</v>
      </c>
      <c r="H200" s="32" t="s">
        <v>4247</v>
      </c>
      <c r="I200" s="25">
        <v>2010</v>
      </c>
      <c r="J200" s="25">
        <v>2020</v>
      </c>
      <c r="K200" s="25" t="s">
        <v>57</v>
      </c>
      <c r="L200" s="25"/>
      <c r="M200" s="25" t="s">
        <v>139</v>
      </c>
      <c r="N200" s="25" t="s">
        <v>4248</v>
      </c>
      <c r="O200" s="25" t="s">
        <v>67</v>
      </c>
      <c r="P200" s="26" t="s">
        <v>68</v>
      </c>
      <c r="Q200" s="26"/>
      <c r="R200" s="26"/>
      <c r="S200" s="27"/>
      <c r="T200" s="27" t="s">
        <v>4249</v>
      </c>
      <c r="U200" s="27" t="s">
        <v>4250</v>
      </c>
      <c r="V200" s="28">
        <v>50000</v>
      </c>
      <c r="W200" s="34"/>
      <c r="X200" s="30">
        <v>50000</v>
      </c>
      <c r="Y200" s="34"/>
      <c r="Z200" s="29"/>
      <c r="AA200" s="29"/>
      <c r="AB200" s="29"/>
      <c r="AC200" s="29"/>
      <c r="AD200" s="31" t="s">
        <v>30</v>
      </c>
      <c r="AE200" s="31" t="s">
        <v>52</v>
      </c>
    </row>
    <row r="201" spans="1:31" s="35" customFormat="1" ht="36" x14ac:dyDescent="0.2">
      <c r="A201" s="24" t="s">
        <v>1029</v>
      </c>
      <c r="B201" s="25" t="s">
        <v>4251</v>
      </c>
      <c r="C201" s="25" t="s">
        <v>30</v>
      </c>
      <c r="D201" s="26" t="s">
        <v>52</v>
      </c>
      <c r="E201" s="32" t="s">
        <v>4252</v>
      </c>
      <c r="F201" s="32" t="s">
        <v>4253</v>
      </c>
      <c r="G201" s="33" t="s">
        <v>4254</v>
      </c>
      <c r="H201" s="32" t="s">
        <v>4247</v>
      </c>
      <c r="I201" s="25">
        <v>2010</v>
      </c>
      <c r="J201" s="25">
        <v>2015</v>
      </c>
      <c r="K201" s="25" t="s">
        <v>246</v>
      </c>
      <c r="L201" s="25" t="s">
        <v>139</v>
      </c>
      <c r="M201" s="25"/>
      <c r="N201" s="25"/>
      <c r="O201" s="25" t="s">
        <v>67</v>
      </c>
      <c r="P201" s="26" t="s">
        <v>68</v>
      </c>
      <c r="Q201" s="26" t="s">
        <v>720</v>
      </c>
      <c r="R201" s="26"/>
      <c r="S201" s="27"/>
      <c r="T201" s="27"/>
      <c r="U201" s="27"/>
      <c r="V201" s="28"/>
      <c r="W201" s="34"/>
      <c r="X201" s="30">
        <v>0</v>
      </c>
      <c r="Y201" s="34"/>
      <c r="Z201" s="29"/>
      <c r="AA201" s="29"/>
      <c r="AB201" s="29"/>
      <c r="AC201" s="29"/>
      <c r="AD201" s="31" t="s">
        <v>30</v>
      </c>
      <c r="AE201" s="31" t="s">
        <v>52</v>
      </c>
    </row>
    <row r="202" spans="1:31" s="35" customFormat="1" ht="60" x14ac:dyDescent="0.2">
      <c r="A202" s="24" t="s">
        <v>1029</v>
      </c>
      <c r="B202" s="25" t="s">
        <v>4255</v>
      </c>
      <c r="C202" s="25" t="s">
        <v>30</v>
      </c>
      <c r="D202" s="26" t="s">
        <v>52</v>
      </c>
      <c r="E202" s="32" t="s">
        <v>4256</v>
      </c>
      <c r="F202" s="32" t="s">
        <v>4257</v>
      </c>
      <c r="G202" s="33" t="s">
        <v>4258</v>
      </c>
      <c r="H202" s="32" t="s">
        <v>4247</v>
      </c>
      <c r="I202" s="25">
        <v>2018</v>
      </c>
      <c r="J202" s="25">
        <v>2020</v>
      </c>
      <c r="K202" s="25" t="s">
        <v>36</v>
      </c>
      <c r="L202" s="25" t="s">
        <v>139</v>
      </c>
      <c r="M202" s="25"/>
      <c r="N202" s="25"/>
      <c r="O202" s="25" t="s">
        <v>67</v>
      </c>
      <c r="P202" s="26" t="s">
        <v>68</v>
      </c>
      <c r="Q202" s="26" t="s">
        <v>720</v>
      </c>
      <c r="R202" s="26"/>
      <c r="S202" s="27"/>
      <c r="T202" s="27"/>
      <c r="U202" s="27"/>
      <c r="V202" s="28"/>
      <c r="W202" s="34"/>
      <c r="X202" s="30">
        <v>0</v>
      </c>
      <c r="Y202" s="34"/>
      <c r="Z202" s="29"/>
      <c r="AA202" s="29"/>
      <c r="AB202" s="29"/>
      <c r="AC202" s="29"/>
      <c r="AD202" s="31" t="s">
        <v>30</v>
      </c>
      <c r="AE202" s="31" t="s">
        <v>52</v>
      </c>
    </row>
    <row r="203" spans="1:31" s="35" customFormat="1" ht="36" x14ac:dyDescent="0.2">
      <c r="A203" s="24" t="s">
        <v>1029</v>
      </c>
      <c r="B203" s="25" t="s">
        <v>4259</v>
      </c>
      <c r="C203" s="25" t="s">
        <v>30</v>
      </c>
      <c r="D203" s="26" t="s">
        <v>52</v>
      </c>
      <c r="E203" s="32" t="s">
        <v>4260</v>
      </c>
      <c r="F203" s="32" t="s">
        <v>4261</v>
      </c>
      <c r="G203" s="33" t="s">
        <v>4262</v>
      </c>
      <c r="H203" s="32" t="s">
        <v>4247</v>
      </c>
      <c r="I203" s="25">
        <v>2007</v>
      </c>
      <c r="J203" s="25">
        <v>2008</v>
      </c>
      <c r="K203" s="25" t="s">
        <v>246</v>
      </c>
      <c r="L203" s="25" t="s">
        <v>139</v>
      </c>
      <c r="M203" s="25"/>
      <c r="N203" s="25"/>
      <c r="O203" s="25" t="s">
        <v>67</v>
      </c>
      <c r="P203" s="26" t="s">
        <v>68</v>
      </c>
      <c r="Q203" s="26" t="s">
        <v>720</v>
      </c>
      <c r="R203" s="26"/>
      <c r="S203" s="27"/>
      <c r="T203" s="27"/>
      <c r="U203" s="27"/>
      <c r="V203" s="28"/>
      <c r="W203" s="34"/>
      <c r="X203" s="30">
        <v>0</v>
      </c>
      <c r="Y203" s="34"/>
      <c r="Z203" s="29"/>
      <c r="AA203" s="29"/>
      <c r="AB203" s="29"/>
      <c r="AC203" s="29"/>
      <c r="AD203" s="31" t="s">
        <v>30</v>
      </c>
      <c r="AE203" s="31" t="s">
        <v>52</v>
      </c>
    </row>
    <row r="204" spans="1:31" s="35" customFormat="1" ht="36" x14ac:dyDescent="0.2">
      <c r="A204" s="24" t="s">
        <v>1029</v>
      </c>
      <c r="B204" s="25" t="s">
        <v>4263</v>
      </c>
      <c r="C204" s="25" t="s">
        <v>30</v>
      </c>
      <c r="D204" s="26" t="s">
        <v>52</v>
      </c>
      <c r="E204" s="32" t="s">
        <v>4264</v>
      </c>
      <c r="F204" s="32" t="s">
        <v>4265</v>
      </c>
      <c r="G204" s="33" t="s">
        <v>4266</v>
      </c>
      <c r="H204" s="32" t="s">
        <v>4247</v>
      </c>
      <c r="I204" s="25">
        <v>2016</v>
      </c>
      <c r="J204" s="25">
        <v>2017</v>
      </c>
      <c r="K204" s="25" t="s">
        <v>246</v>
      </c>
      <c r="L204" s="25"/>
      <c r="M204" s="25"/>
      <c r="N204" s="25"/>
      <c r="O204" s="25" t="s">
        <v>67</v>
      </c>
      <c r="P204" s="26" t="s">
        <v>68</v>
      </c>
      <c r="Q204" s="26"/>
      <c r="R204" s="26"/>
      <c r="S204" s="27"/>
      <c r="T204" s="27"/>
      <c r="U204" s="27"/>
      <c r="V204" s="28"/>
      <c r="W204" s="34"/>
      <c r="X204" s="30">
        <v>0</v>
      </c>
      <c r="Y204" s="34"/>
      <c r="Z204" s="29"/>
      <c r="AA204" s="29"/>
      <c r="AB204" s="29"/>
      <c r="AC204" s="29"/>
      <c r="AD204" s="31" t="s">
        <v>30</v>
      </c>
      <c r="AE204" s="31" t="s">
        <v>52</v>
      </c>
    </row>
    <row r="205" spans="1:31" s="35" customFormat="1" ht="132" x14ac:dyDescent="0.2">
      <c r="A205" s="24" t="s">
        <v>1029</v>
      </c>
      <c r="B205" s="25" t="s">
        <v>4267</v>
      </c>
      <c r="C205" s="25" t="s">
        <v>30</v>
      </c>
      <c r="D205" s="26" t="s">
        <v>291</v>
      </c>
      <c r="E205" s="32" t="s">
        <v>4268</v>
      </c>
      <c r="F205" s="32" t="s">
        <v>4269</v>
      </c>
      <c r="G205" s="33" t="s">
        <v>4270</v>
      </c>
      <c r="H205" s="32" t="s">
        <v>4247</v>
      </c>
      <c r="I205" s="25">
        <v>2016</v>
      </c>
      <c r="J205" s="25">
        <v>2020</v>
      </c>
      <c r="K205" s="25" t="s">
        <v>57</v>
      </c>
      <c r="L205" s="25"/>
      <c r="M205" s="25" t="s">
        <v>139</v>
      </c>
      <c r="N205" s="25" t="s">
        <v>4271</v>
      </c>
      <c r="O205" s="25" t="s">
        <v>3892</v>
      </c>
      <c r="P205" s="26" t="s">
        <v>765</v>
      </c>
      <c r="Q205" s="26"/>
      <c r="R205" s="26"/>
      <c r="S205" s="27"/>
      <c r="T205" s="27" t="s">
        <v>4272</v>
      </c>
      <c r="U205" s="27" t="s">
        <v>4273</v>
      </c>
      <c r="V205" s="28">
        <v>50000</v>
      </c>
      <c r="W205" s="34"/>
      <c r="X205" s="30">
        <v>50000</v>
      </c>
      <c r="Y205" s="34"/>
      <c r="Z205" s="29"/>
      <c r="AA205" s="29"/>
      <c r="AB205" s="29"/>
      <c r="AC205" s="29"/>
      <c r="AD205" s="31" t="s">
        <v>30</v>
      </c>
      <c r="AE205" s="31" t="s">
        <v>291</v>
      </c>
    </row>
    <row r="206" spans="1:31" s="35" customFormat="1" ht="36" x14ac:dyDescent="0.2">
      <c r="A206" s="24" t="s">
        <v>1029</v>
      </c>
      <c r="B206" s="25" t="s">
        <v>4274</v>
      </c>
      <c r="C206" s="25" t="s">
        <v>30</v>
      </c>
      <c r="D206" s="26" t="s">
        <v>106</v>
      </c>
      <c r="E206" s="32" t="s">
        <v>4275</v>
      </c>
      <c r="F206" s="32" t="s">
        <v>4276</v>
      </c>
      <c r="G206" s="33" t="s">
        <v>4277</v>
      </c>
      <c r="H206" s="32" t="s">
        <v>4247</v>
      </c>
      <c r="I206" s="25">
        <v>2018</v>
      </c>
      <c r="J206" s="25">
        <v>2020</v>
      </c>
      <c r="K206" s="25" t="s">
        <v>36</v>
      </c>
      <c r="L206" s="25"/>
      <c r="M206" s="25"/>
      <c r="N206" s="25"/>
      <c r="O206" s="25" t="s">
        <v>1492</v>
      </c>
      <c r="P206" s="26" t="s">
        <v>186</v>
      </c>
      <c r="Q206" s="26"/>
      <c r="R206" s="26"/>
      <c r="S206" s="27"/>
      <c r="T206" s="27"/>
      <c r="U206" s="27"/>
      <c r="V206" s="28"/>
      <c r="W206" s="34"/>
      <c r="X206" s="30">
        <v>0</v>
      </c>
      <c r="Y206" s="34"/>
      <c r="Z206" s="29"/>
      <c r="AA206" s="29"/>
      <c r="AB206" s="29"/>
      <c r="AC206" s="29"/>
      <c r="AD206" s="31" t="s">
        <v>30</v>
      </c>
      <c r="AE206" s="31" t="s">
        <v>106</v>
      </c>
    </row>
    <row r="207" spans="1:31" s="35" customFormat="1" ht="84" x14ac:dyDescent="0.2">
      <c r="A207" s="24" t="s">
        <v>1029</v>
      </c>
      <c r="B207" s="25" t="s">
        <v>4278</v>
      </c>
      <c r="C207" s="25" t="s">
        <v>30</v>
      </c>
      <c r="D207" s="26" t="s">
        <v>106</v>
      </c>
      <c r="E207" s="32" t="s">
        <v>4279</v>
      </c>
      <c r="F207" s="32" t="s">
        <v>4280</v>
      </c>
      <c r="G207" s="33" t="s">
        <v>4281</v>
      </c>
      <c r="H207" s="32" t="s">
        <v>4247</v>
      </c>
      <c r="I207" s="25">
        <v>2018</v>
      </c>
      <c r="J207" s="25">
        <v>2020</v>
      </c>
      <c r="K207" s="25" t="s">
        <v>36</v>
      </c>
      <c r="L207" s="25"/>
      <c r="M207" s="25"/>
      <c r="N207" s="25"/>
      <c r="O207" s="25" t="s">
        <v>1492</v>
      </c>
      <c r="P207" s="26" t="s">
        <v>186</v>
      </c>
      <c r="Q207" s="26"/>
      <c r="R207" s="26"/>
      <c r="S207" s="27"/>
      <c r="T207" s="27"/>
      <c r="U207" s="27"/>
      <c r="V207" s="28"/>
      <c r="W207" s="34"/>
      <c r="X207" s="30">
        <v>0</v>
      </c>
      <c r="Y207" s="34"/>
      <c r="Z207" s="29"/>
      <c r="AA207" s="29"/>
      <c r="AB207" s="29"/>
      <c r="AC207" s="29"/>
      <c r="AD207" s="31" t="s">
        <v>30</v>
      </c>
      <c r="AE207" s="31" t="s">
        <v>106</v>
      </c>
    </row>
    <row r="208" spans="1:31" s="35" customFormat="1" ht="108" x14ac:dyDescent="0.2">
      <c r="A208" s="24" t="s">
        <v>1029</v>
      </c>
      <c r="B208" s="25" t="s">
        <v>4282</v>
      </c>
      <c r="C208" s="25" t="s">
        <v>30</v>
      </c>
      <c r="D208" s="26" t="s">
        <v>106</v>
      </c>
      <c r="E208" s="32" t="s">
        <v>4283</v>
      </c>
      <c r="F208" s="32" t="s">
        <v>4284</v>
      </c>
      <c r="G208" s="33" t="s">
        <v>4285</v>
      </c>
      <c r="H208" s="32" t="s">
        <v>4247</v>
      </c>
      <c r="I208" s="25">
        <v>2018</v>
      </c>
      <c r="J208" s="25">
        <v>2020</v>
      </c>
      <c r="K208" s="25" t="s">
        <v>36</v>
      </c>
      <c r="L208" s="25"/>
      <c r="M208" s="25"/>
      <c r="N208" s="25" t="s">
        <v>4286</v>
      </c>
      <c r="O208" s="25" t="s">
        <v>1492</v>
      </c>
      <c r="P208" s="26" t="s">
        <v>186</v>
      </c>
      <c r="Q208" s="26"/>
      <c r="R208" s="26"/>
      <c r="S208" s="27"/>
      <c r="T208" s="27"/>
      <c r="U208" s="27"/>
      <c r="V208" s="28"/>
      <c r="W208" s="34"/>
      <c r="X208" s="30">
        <v>0</v>
      </c>
      <c r="Y208" s="34"/>
      <c r="Z208" s="29"/>
      <c r="AA208" s="29"/>
      <c r="AB208" s="29"/>
      <c r="AC208" s="29"/>
      <c r="AD208" s="31" t="s">
        <v>30</v>
      </c>
      <c r="AE208" s="31" t="s">
        <v>106</v>
      </c>
    </row>
    <row r="209" spans="1:31" s="35" customFormat="1" ht="72" x14ac:dyDescent="0.2">
      <c r="A209" s="24" t="s">
        <v>1029</v>
      </c>
      <c r="B209" s="25" t="s">
        <v>4287</v>
      </c>
      <c r="C209" s="25" t="s">
        <v>30</v>
      </c>
      <c r="D209" s="26" t="s">
        <v>135</v>
      </c>
      <c r="E209" s="32" t="s">
        <v>4288</v>
      </c>
      <c r="F209" s="32" t="s">
        <v>4289</v>
      </c>
      <c r="G209" s="33" t="s">
        <v>4290</v>
      </c>
      <c r="H209" s="32" t="s">
        <v>4247</v>
      </c>
      <c r="I209" s="25">
        <v>2010</v>
      </c>
      <c r="J209" s="25">
        <v>2030</v>
      </c>
      <c r="K209" s="25" t="s">
        <v>57</v>
      </c>
      <c r="L209" s="25"/>
      <c r="M209" s="25"/>
      <c r="N209" s="25"/>
      <c r="O209" s="25" t="s">
        <v>37</v>
      </c>
      <c r="P209" s="26" t="s">
        <v>150</v>
      </c>
      <c r="Q209" s="26"/>
      <c r="R209" s="26"/>
      <c r="S209" s="27"/>
      <c r="T209" s="27"/>
      <c r="U209" s="27"/>
      <c r="V209" s="28"/>
      <c r="W209" s="34"/>
      <c r="X209" s="30">
        <v>0</v>
      </c>
      <c r="Y209" s="34"/>
      <c r="Z209" s="29"/>
      <c r="AA209" s="29"/>
      <c r="AB209" s="29"/>
      <c r="AC209" s="29"/>
      <c r="AD209" s="31" t="s">
        <v>30</v>
      </c>
      <c r="AE209" s="31" t="s">
        <v>135</v>
      </c>
    </row>
    <row r="210" spans="1:31" s="35" customFormat="1" ht="36" x14ac:dyDescent="0.2">
      <c r="A210" s="24" t="s">
        <v>1029</v>
      </c>
      <c r="B210" s="25" t="s">
        <v>4291</v>
      </c>
      <c r="C210" s="25" t="s">
        <v>30</v>
      </c>
      <c r="D210" s="26" t="s">
        <v>291</v>
      </c>
      <c r="E210" s="32" t="s">
        <v>4292</v>
      </c>
      <c r="F210" s="32" t="s">
        <v>4293</v>
      </c>
      <c r="G210" s="33" t="s">
        <v>4294</v>
      </c>
      <c r="H210" s="32" t="s">
        <v>4247</v>
      </c>
      <c r="I210" s="25">
        <v>2018</v>
      </c>
      <c r="J210" s="25">
        <v>2019</v>
      </c>
      <c r="K210" s="25" t="s">
        <v>36</v>
      </c>
      <c r="L210" s="25"/>
      <c r="M210" s="25"/>
      <c r="N210" s="25" t="s">
        <v>4295</v>
      </c>
      <c r="O210" s="25" t="s">
        <v>67</v>
      </c>
      <c r="P210" s="26" t="s">
        <v>68</v>
      </c>
      <c r="Q210" s="26" t="s">
        <v>80</v>
      </c>
      <c r="R210" s="26" t="s">
        <v>144</v>
      </c>
      <c r="S210" s="27"/>
      <c r="T210" s="27"/>
      <c r="U210" s="27"/>
      <c r="V210" s="28"/>
      <c r="W210" s="34"/>
      <c r="X210" s="30">
        <v>0</v>
      </c>
      <c r="Y210" s="34"/>
      <c r="Z210" s="29"/>
      <c r="AA210" s="29"/>
      <c r="AB210" s="29"/>
      <c r="AC210" s="29"/>
      <c r="AD210" s="31" t="s">
        <v>30</v>
      </c>
      <c r="AE210" s="31" t="s">
        <v>291</v>
      </c>
    </row>
    <row r="211" spans="1:31" s="35" customFormat="1" ht="60" x14ac:dyDescent="0.2">
      <c r="A211" s="24" t="s">
        <v>1029</v>
      </c>
      <c r="B211" s="25" t="s">
        <v>4296</v>
      </c>
      <c r="C211" s="25" t="s">
        <v>30</v>
      </c>
      <c r="D211" s="26" t="s">
        <v>291</v>
      </c>
      <c r="E211" s="32" t="s">
        <v>4297</v>
      </c>
      <c r="F211" s="32" t="s">
        <v>4298</v>
      </c>
      <c r="G211" s="33" t="s">
        <v>4299</v>
      </c>
      <c r="H211" s="32" t="s">
        <v>4300</v>
      </c>
      <c r="I211" s="25">
        <v>2016</v>
      </c>
      <c r="J211" s="25">
        <v>2030</v>
      </c>
      <c r="K211" s="25" t="s">
        <v>57</v>
      </c>
      <c r="L211" s="25"/>
      <c r="M211" s="25"/>
      <c r="N211" s="25"/>
      <c r="O211" s="25" t="s">
        <v>67</v>
      </c>
      <c r="P211" s="26" t="s">
        <v>38</v>
      </c>
      <c r="Q211" s="26"/>
      <c r="R211" s="26"/>
      <c r="S211" s="27"/>
      <c r="T211" s="27"/>
      <c r="U211" s="27"/>
      <c r="V211" s="28"/>
      <c r="W211" s="34"/>
      <c r="X211" s="30">
        <v>0</v>
      </c>
      <c r="Y211" s="34"/>
      <c r="Z211" s="29"/>
      <c r="AA211" s="29"/>
      <c r="AB211" s="29"/>
      <c r="AC211" s="29"/>
      <c r="AD211" s="31" t="s">
        <v>30</v>
      </c>
      <c r="AE211" s="31" t="s">
        <v>291</v>
      </c>
    </row>
    <row r="212" spans="1:31" s="35" customFormat="1" ht="60" x14ac:dyDescent="0.2">
      <c r="A212" s="24" t="s">
        <v>1029</v>
      </c>
      <c r="B212" s="25" t="s">
        <v>4301</v>
      </c>
      <c r="C212" s="25" t="s">
        <v>30</v>
      </c>
      <c r="D212" s="26" t="s">
        <v>291</v>
      </c>
      <c r="E212" s="32" t="s">
        <v>4302</v>
      </c>
      <c r="F212" s="32" t="s">
        <v>4303</v>
      </c>
      <c r="G212" s="33" t="s">
        <v>4304</v>
      </c>
      <c r="H212" s="32" t="s">
        <v>4247</v>
      </c>
      <c r="I212" s="25">
        <v>2018</v>
      </c>
      <c r="J212" s="25">
        <v>2019</v>
      </c>
      <c r="K212" s="25" t="s">
        <v>36</v>
      </c>
      <c r="L212" s="25"/>
      <c r="M212" s="25"/>
      <c r="N212" s="25" t="s">
        <v>4305</v>
      </c>
      <c r="O212" s="25" t="s">
        <v>37</v>
      </c>
      <c r="P212" s="26" t="s">
        <v>179</v>
      </c>
      <c r="Q212" s="26" t="s">
        <v>765</v>
      </c>
      <c r="R212" s="26"/>
      <c r="S212" s="27"/>
      <c r="T212" s="27"/>
      <c r="U212" s="27"/>
      <c r="V212" s="28"/>
      <c r="W212" s="34"/>
      <c r="X212" s="30">
        <v>0</v>
      </c>
      <c r="Y212" s="34"/>
      <c r="Z212" s="29"/>
      <c r="AA212" s="29"/>
      <c r="AB212" s="29"/>
      <c r="AC212" s="29"/>
      <c r="AD212" s="31" t="s">
        <v>30</v>
      </c>
      <c r="AE212" s="31" t="s">
        <v>291</v>
      </c>
    </row>
    <row r="213" spans="1:31" s="35" customFormat="1" ht="36" x14ac:dyDescent="0.2">
      <c r="A213" s="24" t="s">
        <v>1029</v>
      </c>
      <c r="B213" s="25" t="s">
        <v>4306</v>
      </c>
      <c r="C213" s="25" t="s">
        <v>30</v>
      </c>
      <c r="D213" s="26" t="s">
        <v>90</v>
      </c>
      <c r="E213" s="32" t="s">
        <v>4307</v>
      </c>
      <c r="F213" s="32" t="s">
        <v>4308</v>
      </c>
      <c r="G213" s="33" t="s">
        <v>4309</v>
      </c>
      <c r="H213" s="32" t="s">
        <v>4247</v>
      </c>
      <c r="I213" s="25">
        <v>2016</v>
      </c>
      <c r="J213" s="25">
        <v>2017</v>
      </c>
      <c r="K213" s="25" t="s">
        <v>246</v>
      </c>
      <c r="L213" s="25"/>
      <c r="M213" s="25" t="s">
        <v>139</v>
      </c>
      <c r="N213" s="25" t="s">
        <v>4193</v>
      </c>
      <c r="O213" s="25" t="s">
        <v>67</v>
      </c>
      <c r="P213" s="26" t="s">
        <v>720</v>
      </c>
      <c r="Q213" s="26" t="s">
        <v>39</v>
      </c>
      <c r="R213" s="26" t="s">
        <v>112</v>
      </c>
      <c r="S213" s="27"/>
      <c r="T213" s="27" t="s">
        <v>4310</v>
      </c>
      <c r="U213" s="27" t="s">
        <v>4311</v>
      </c>
      <c r="V213" s="28"/>
      <c r="W213" s="34"/>
      <c r="X213" s="30">
        <v>0</v>
      </c>
      <c r="Y213" s="34"/>
      <c r="Z213" s="29"/>
      <c r="AA213" s="29"/>
      <c r="AB213" s="29"/>
      <c r="AC213" s="29"/>
      <c r="AD213" s="31" t="s">
        <v>30</v>
      </c>
      <c r="AE213" s="31" t="s">
        <v>90</v>
      </c>
    </row>
    <row r="214" spans="1:31" s="35" customFormat="1" ht="96" x14ac:dyDescent="0.2">
      <c r="A214" s="24" t="s">
        <v>1029</v>
      </c>
      <c r="B214" s="25" t="s">
        <v>4312</v>
      </c>
      <c r="C214" s="25" t="s">
        <v>30</v>
      </c>
      <c r="D214" s="26" t="s">
        <v>90</v>
      </c>
      <c r="E214" s="32" t="s">
        <v>4313</v>
      </c>
      <c r="F214" s="32" t="s">
        <v>4314</v>
      </c>
      <c r="G214" s="33" t="s">
        <v>4315</v>
      </c>
      <c r="H214" s="32" t="s">
        <v>4316</v>
      </c>
      <c r="I214" s="25">
        <v>2015</v>
      </c>
      <c r="J214" s="25">
        <v>2030</v>
      </c>
      <c r="K214" s="25" t="s">
        <v>57</v>
      </c>
      <c r="L214" s="25"/>
      <c r="M214" s="25"/>
      <c r="N214" s="25"/>
      <c r="O214" s="25" t="s">
        <v>1097</v>
      </c>
      <c r="P214" s="26" t="s">
        <v>39</v>
      </c>
      <c r="Q214" s="26"/>
      <c r="R214" s="26"/>
      <c r="S214" s="27"/>
      <c r="T214" s="27"/>
      <c r="U214" s="27"/>
      <c r="V214" s="28"/>
      <c r="W214" s="34"/>
      <c r="X214" s="30">
        <v>0</v>
      </c>
      <c r="Y214" s="34"/>
      <c r="Z214" s="29"/>
      <c r="AA214" s="29"/>
      <c r="AB214" s="29"/>
      <c r="AC214" s="29"/>
      <c r="AD214" s="31" t="s">
        <v>30</v>
      </c>
      <c r="AE214" s="31" t="s">
        <v>90</v>
      </c>
    </row>
    <row r="215" spans="1:31" s="35" customFormat="1" ht="48" x14ac:dyDescent="0.2">
      <c r="A215" s="24" t="s">
        <v>1029</v>
      </c>
      <c r="B215" s="25" t="s">
        <v>4317</v>
      </c>
      <c r="C215" s="25" t="s">
        <v>30</v>
      </c>
      <c r="D215" s="26" t="s">
        <v>90</v>
      </c>
      <c r="E215" s="32" t="s">
        <v>4318</v>
      </c>
      <c r="F215" s="32" t="s">
        <v>4319</v>
      </c>
      <c r="G215" s="33" t="s">
        <v>4320</v>
      </c>
      <c r="H215" s="32" t="s">
        <v>4247</v>
      </c>
      <c r="I215" s="25">
        <v>2015</v>
      </c>
      <c r="J215" s="25">
        <v>2030</v>
      </c>
      <c r="K215" s="25" t="s">
        <v>57</v>
      </c>
      <c r="L215" s="25"/>
      <c r="M215" s="25"/>
      <c r="N215" s="25" t="s">
        <v>1713</v>
      </c>
      <c r="O215" s="25" t="s">
        <v>1097</v>
      </c>
      <c r="P215" s="26" t="s">
        <v>39</v>
      </c>
      <c r="Q215" s="26"/>
      <c r="R215" s="26"/>
      <c r="S215" s="27"/>
      <c r="T215" s="27"/>
      <c r="U215" s="27"/>
      <c r="V215" s="28"/>
      <c r="W215" s="34"/>
      <c r="X215" s="30">
        <v>0</v>
      </c>
      <c r="Y215" s="34"/>
      <c r="Z215" s="29"/>
      <c r="AA215" s="29"/>
      <c r="AB215" s="29"/>
      <c r="AC215" s="29"/>
      <c r="AD215" s="31" t="s">
        <v>30</v>
      </c>
      <c r="AE215" s="31" t="s">
        <v>90</v>
      </c>
    </row>
    <row r="216" spans="1:31" s="35" customFormat="1" ht="36" x14ac:dyDescent="0.2">
      <c r="A216" s="24" t="s">
        <v>1029</v>
      </c>
      <c r="B216" s="25" t="s">
        <v>4321</v>
      </c>
      <c r="C216" s="25" t="s">
        <v>30</v>
      </c>
      <c r="D216" s="26" t="s">
        <v>181</v>
      </c>
      <c r="E216" s="32" t="s">
        <v>2186</v>
      </c>
      <c r="F216" s="32" t="s">
        <v>4322</v>
      </c>
      <c r="G216" s="33" t="s">
        <v>4323</v>
      </c>
      <c r="H216" s="32" t="s">
        <v>4247</v>
      </c>
      <c r="I216" s="25">
        <v>2017</v>
      </c>
      <c r="J216" s="25">
        <v>2018</v>
      </c>
      <c r="K216" s="25" t="s">
        <v>36</v>
      </c>
      <c r="L216" s="25"/>
      <c r="M216" s="25"/>
      <c r="N216" s="25"/>
      <c r="O216" s="25" t="s">
        <v>37</v>
      </c>
      <c r="P216" s="26" t="s">
        <v>150</v>
      </c>
      <c r="Q216" s="26" t="s">
        <v>144</v>
      </c>
      <c r="R216" s="26"/>
      <c r="S216" s="27"/>
      <c r="T216" s="27"/>
      <c r="U216" s="27"/>
      <c r="V216" s="28"/>
      <c r="W216" s="34"/>
      <c r="X216" s="30">
        <v>0</v>
      </c>
      <c r="Y216" s="34"/>
      <c r="Z216" s="29"/>
      <c r="AA216" s="29"/>
      <c r="AB216" s="29"/>
      <c r="AC216" s="29"/>
      <c r="AD216" s="31" t="s">
        <v>30</v>
      </c>
      <c r="AE216" s="31" t="s">
        <v>181</v>
      </c>
    </row>
    <row r="217" spans="1:31" s="35" customFormat="1" ht="60" x14ac:dyDescent="0.2">
      <c r="A217" s="24" t="s">
        <v>1029</v>
      </c>
      <c r="B217" s="25" t="s">
        <v>4324</v>
      </c>
      <c r="C217" s="25" t="s">
        <v>30</v>
      </c>
      <c r="D217" s="26" t="s">
        <v>181</v>
      </c>
      <c r="E217" s="32" t="s">
        <v>4325</v>
      </c>
      <c r="F217" s="32" t="s">
        <v>4326</v>
      </c>
      <c r="G217" s="33" t="s">
        <v>4327</v>
      </c>
      <c r="H217" s="32" t="s">
        <v>4247</v>
      </c>
      <c r="I217" s="25">
        <v>2018</v>
      </c>
      <c r="J217" s="25">
        <v>2020</v>
      </c>
      <c r="K217" s="25" t="s">
        <v>36</v>
      </c>
      <c r="L217" s="25"/>
      <c r="M217" s="25" t="s">
        <v>139</v>
      </c>
      <c r="N217" s="25"/>
      <c r="O217" s="25" t="s">
        <v>37</v>
      </c>
      <c r="P217" s="26" t="s">
        <v>150</v>
      </c>
      <c r="Q217" s="26" t="s">
        <v>144</v>
      </c>
      <c r="R217" s="26"/>
      <c r="S217" s="27"/>
      <c r="T217" s="27" t="s">
        <v>4328</v>
      </c>
      <c r="U217" s="27" t="s">
        <v>4329</v>
      </c>
      <c r="V217" s="28"/>
      <c r="W217" s="34"/>
      <c r="X217" s="30">
        <v>0</v>
      </c>
      <c r="Y217" s="34"/>
      <c r="Z217" s="29"/>
      <c r="AA217" s="29"/>
      <c r="AB217" s="29"/>
      <c r="AC217" s="29"/>
      <c r="AD217" s="31" t="s">
        <v>30</v>
      </c>
      <c r="AE217" s="31" t="s">
        <v>181</v>
      </c>
    </row>
    <row r="218" spans="1:31" s="35" customFormat="1" ht="48" x14ac:dyDescent="0.2">
      <c r="A218" s="24" t="s">
        <v>1029</v>
      </c>
      <c r="B218" s="25" t="s">
        <v>4330</v>
      </c>
      <c r="C218" s="25" t="s">
        <v>58</v>
      </c>
      <c r="D218" s="26" t="s">
        <v>106</v>
      </c>
      <c r="E218" s="32" t="s">
        <v>4331</v>
      </c>
      <c r="F218" s="32" t="s">
        <v>4332</v>
      </c>
      <c r="G218" s="33" t="s">
        <v>4333</v>
      </c>
      <c r="H218" s="32" t="s">
        <v>4247</v>
      </c>
      <c r="I218" s="25">
        <v>2016</v>
      </c>
      <c r="J218" s="25">
        <v>2030</v>
      </c>
      <c r="K218" s="25" t="s">
        <v>57</v>
      </c>
      <c r="L218" s="25"/>
      <c r="M218" s="25"/>
      <c r="N218" s="25" t="s">
        <v>4248</v>
      </c>
      <c r="O218" s="25" t="s">
        <v>3892</v>
      </c>
      <c r="P218" s="26" t="s">
        <v>765</v>
      </c>
      <c r="Q218" s="26"/>
      <c r="R218" s="26"/>
      <c r="S218" s="27"/>
      <c r="T218" s="27"/>
      <c r="U218" s="27"/>
      <c r="V218" s="28"/>
      <c r="W218" s="34"/>
      <c r="X218" s="30">
        <v>0</v>
      </c>
      <c r="Y218" s="34"/>
      <c r="Z218" s="29"/>
      <c r="AA218" s="29"/>
      <c r="AB218" s="29"/>
      <c r="AC218" s="29"/>
      <c r="AD218" s="31" t="s">
        <v>58</v>
      </c>
      <c r="AE218" s="31" t="s">
        <v>106</v>
      </c>
    </row>
    <row r="219" spans="1:31" s="35" customFormat="1" ht="108" x14ac:dyDescent="0.2">
      <c r="A219" s="24" t="s">
        <v>1029</v>
      </c>
      <c r="B219" s="25" t="s">
        <v>4334</v>
      </c>
      <c r="C219" s="25" t="s">
        <v>233</v>
      </c>
      <c r="D219" s="26" t="s">
        <v>47</v>
      </c>
      <c r="E219" s="32" t="s">
        <v>4335</v>
      </c>
      <c r="F219" s="32" t="s">
        <v>4336</v>
      </c>
      <c r="G219" s="33" t="s">
        <v>4337</v>
      </c>
      <c r="H219" s="32" t="s">
        <v>4338</v>
      </c>
      <c r="I219" s="25">
        <v>2016</v>
      </c>
      <c r="J219" s="25">
        <v>2020</v>
      </c>
      <c r="K219" s="25" t="s">
        <v>57</v>
      </c>
      <c r="L219" s="25"/>
      <c r="M219" s="25"/>
      <c r="N219" s="25"/>
      <c r="O219" s="25" t="s">
        <v>37</v>
      </c>
      <c r="P219" s="26" t="s">
        <v>307</v>
      </c>
      <c r="Q219" s="26" t="s">
        <v>248</v>
      </c>
      <c r="R219" s="26" t="s">
        <v>68</v>
      </c>
      <c r="S219" s="27"/>
      <c r="T219" s="27"/>
      <c r="U219" s="27"/>
      <c r="V219" s="28"/>
      <c r="W219" s="34"/>
      <c r="X219" s="30">
        <v>0</v>
      </c>
      <c r="Y219" s="34"/>
      <c r="Z219" s="29"/>
      <c r="AA219" s="29"/>
      <c r="AB219" s="29"/>
      <c r="AC219" s="29"/>
      <c r="AD219" s="31" t="s">
        <v>233</v>
      </c>
      <c r="AE219" s="31" t="s">
        <v>47</v>
      </c>
    </row>
    <row r="220" spans="1:31" s="35" customFormat="1" ht="24" x14ac:dyDescent="0.2">
      <c r="A220" s="24" t="s">
        <v>1029</v>
      </c>
      <c r="B220" s="25" t="s">
        <v>4339</v>
      </c>
      <c r="C220" s="25" t="s">
        <v>233</v>
      </c>
      <c r="D220" s="26" t="s">
        <v>47</v>
      </c>
      <c r="E220" s="32" t="s">
        <v>4340</v>
      </c>
      <c r="F220" s="32" t="s">
        <v>4341</v>
      </c>
      <c r="G220" s="33" t="s">
        <v>4342</v>
      </c>
      <c r="H220" s="32" t="s">
        <v>4193</v>
      </c>
      <c r="I220" s="25">
        <v>2016</v>
      </c>
      <c r="J220" s="25">
        <v>2020</v>
      </c>
      <c r="K220" s="25" t="s">
        <v>57</v>
      </c>
      <c r="L220" s="25"/>
      <c r="M220" s="25"/>
      <c r="N220" s="25"/>
      <c r="O220" s="25" t="s">
        <v>67</v>
      </c>
      <c r="P220" s="26" t="s">
        <v>248</v>
      </c>
      <c r="Q220" s="26"/>
      <c r="R220" s="26"/>
      <c r="S220" s="27"/>
      <c r="T220" s="27"/>
      <c r="U220" s="27"/>
      <c r="V220" s="28"/>
      <c r="W220" s="34"/>
      <c r="X220" s="30">
        <v>0</v>
      </c>
      <c r="Y220" s="34"/>
      <c r="Z220" s="29"/>
      <c r="AA220" s="29"/>
      <c r="AB220" s="29"/>
      <c r="AC220" s="29"/>
      <c r="AD220" s="31" t="s">
        <v>233</v>
      </c>
      <c r="AE220" s="31" t="s">
        <v>47</v>
      </c>
    </row>
    <row r="221" spans="1:31" s="35" customFormat="1" ht="36" x14ac:dyDescent="0.2">
      <c r="A221" s="24" t="s">
        <v>1029</v>
      </c>
      <c r="B221" s="25" t="s">
        <v>4343</v>
      </c>
      <c r="C221" s="25" t="s">
        <v>233</v>
      </c>
      <c r="D221" s="26" t="s">
        <v>47</v>
      </c>
      <c r="E221" s="32" t="s">
        <v>4344</v>
      </c>
      <c r="F221" s="32" t="s">
        <v>4345</v>
      </c>
      <c r="G221" s="33" t="s">
        <v>4290</v>
      </c>
      <c r="H221" s="32" t="s">
        <v>4346</v>
      </c>
      <c r="I221" s="25">
        <v>2016</v>
      </c>
      <c r="J221" s="25">
        <v>2020</v>
      </c>
      <c r="K221" s="25" t="s">
        <v>57</v>
      </c>
      <c r="L221" s="25"/>
      <c r="M221" s="25"/>
      <c r="N221" s="25"/>
      <c r="O221" s="25" t="s">
        <v>67</v>
      </c>
      <c r="P221" s="26" t="s">
        <v>68</v>
      </c>
      <c r="Q221" s="26"/>
      <c r="R221" s="26"/>
      <c r="S221" s="27"/>
      <c r="T221" s="27"/>
      <c r="U221" s="27"/>
      <c r="V221" s="28"/>
      <c r="W221" s="34"/>
      <c r="X221" s="30">
        <v>0</v>
      </c>
      <c r="Y221" s="34"/>
      <c r="Z221" s="29"/>
      <c r="AA221" s="29"/>
      <c r="AB221" s="29"/>
      <c r="AC221" s="29"/>
      <c r="AD221" s="31" t="s">
        <v>233</v>
      </c>
      <c r="AE221" s="31" t="s">
        <v>47</v>
      </c>
    </row>
    <row r="222" spans="1:31" s="35" customFormat="1" ht="36" x14ac:dyDescent="0.2">
      <c r="A222" s="24" t="s">
        <v>1029</v>
      </c>
      <c r="B222" s="25" t="s">
        <v>4347</v>
      </c>
      <c r="C222" s="25" t="s">
        <v>233</v>
      </c>
      <c r="D222" s="26" t="s">
        <v>47</v>
      </c>
      <c r="E222" s="32" t="s">
        <v>4348</v>
      </c>
      <c r="F222" s="32" t="s">
        <v>4349</v>
      </c>
      <c r="G222" s="33" t="s">
        <v>4350</v>
      </c>
      <c r="H222" s="32" t="s">
        <v>4351</v>
      </c>
      <c r="I222" s="25">
        <v>2016</v>
      </c>
      <c r="J222" s="25">
        <v>2020</v>
      </c>
      <c r="K222" s="25" t="s">
        <v>57</v>
      </c>
      <c r="L222" s="25"/>
      <c r="M222" s="25"/>
      <c r="N222" s="25"/>
      <c r="O222" s="25" t="s">
        <v>67</v>
      </c>
      <c r="P222" s="26" t="s">
        <v>68</v>
      </c>
      <c r="Q222" s="26"/>
      <c r="R222" s="26"/>
      <c r="S222" s="27"/>
      <c r="T222" s="27"/>
      <c r="U222" s="27"/>
      <c r="V222" s="28"/>
      <c r="W222" s="34"/>
      <c r="X222" s="30">
        <v>0</v>
      </c>
      <c r="Y222" s="34"/>
      <c r="Z222" s="29"/>
      <c r="AA222" s="29"/>
      <c r="AB222" s="29"/>
      <c r="AC222" s="29"/>
      <c r="AD222" s="31" t="s">
        <v>233</v>
      </c>
      <c r="AE222" s="31" t="s">
        <v>47</v>
      </c>
    </row>
    <row r="223" spans="1:31" s="35" customFormat="1" ht="60" x14ac:dyDescent="0.2">
      <c r="A223" s="24" t="s">
        <v>1029</v>
      </c>
      <c r="B223" s="25" t="s">
        <v>4352</v>
      </c>
      <c r="C223" s="25" t="s">
        <v>233</v>
      </c>
      <c r="D223" s="26" t="s">
        <v>47</v>
      </c>
      <c r="E223" s="32" t="s">
        <v>4353</v>
      </c>
      <c r="F223" s="32" t="s">
        <v>4354</v>
      </c>
      <c r="G223" s="33" t="s">
        <v>4355</v>
      </c>
      <c r="H223" s="32" t="s">
        <v>4338</v>
      </c>
      <c r="I223" s="25">
        <v>2015</v>
      </c>
      <c r="J223" s="25">
        <v>2020</v>
      </c>
      <c r="K223" s="25" t="s">
        <v>57</v>
      </c>
      <c r="L223" s="25"/>
      <c r="M223" s="25"/>
      <c r="N223" s="25"/>
      <c r="O223" s="25" t="s">
        <v>37</v>
      </c>
      <c r="P223" s="26" t="s">
        <v>307</v>
      </c>
      <c r="Q223" s="26"/>
      <c r="R223" s="26"/>
      <c r="S223" s="27"/>
      <c r="T223" s="27"/>
      <c r="U223" s="27"/>
      <c r="V223" s="28"/>
      <c r="W223" s="34"/>
      <c r="X223" s="30">
        <v>0</v>
      </c>
      <c r="Y223" s="34"/>
      <c r="Z223" s="29"/>
      <c r="AA223" s="29"/>
      <c r="AB223" s="29"/>
      <c r="AC223" s="29"/>
      <c r="AD223" s="31" t="s">
        <v>233</v>
      </c>
      <c r="AE223" s="31" t="s">
        <v>47</v>
      </c>
    </row>
    <row r="224" spans="1:31" s="35" customFormat="1" ht="36" x14ac:dyDescent="0.2">
      <c r="A224" s="24" t="s">
        <v>1029</v>
      </c>
      <c r="B224" s="25" t="s">
        <v>4356</v>
      </c>
      <c r="C224" s="25" t="s">
        <v>233</v>
      </c>
      <c r="D224" s="26" t="s">
        <v>47</v>
      </c>
      <c r="E224" s="32" t="s">
        <v>4357</v>
      </c>
      <c r="F224" s="32" t="s">
        <v>4358</v>
      </c>
      <c r="G224" s="33" t="s">
        <v>4359</v>
      </c>
      <c r="H224" s="32" t="s">
        <v>4360</v>
      </c>
      <c r="I224" s="25">
        <v>2015</v>
      </c>
      <c r="J224" s="25">
        <v>2020</v>
      </c>
      <c r="K224" s="25" t="s">
        <v>57</v>
      </c>
      <c r="L224" s="25"/>
      <c r="M224" s="25"/>
      <c r="N224" s="25"/>
      <c r="O224" s="25" t="s">
        <v>37</v>
      </c>
      <c r="P224" s="26" t="s">
        <v>307</v>
      </c>
      <c r="Q224" s="26"/>
      <c r="R224" s="26"/>
      <c r="S224" s="27"/>
      <c r="T224" s="27"/>
      <c r="U224" s="27"/>
      <c r="V224" s="28"/>
      <c r="W224" s="34"/>
      <c r="X224" s="30">
        <v>0</v>
      </c>
      <c r="Y224" s="34"/>
      <c r="Z224" s="29"/>
      <c r="AA224" s="29"/>
      <c r="AB224" s="29"/>
      <c r="AC224" s="29"/>
      <c r="AD224" s="31" t="s">
        <v>233</v>
      </c>
      <c r="AE224" s="31" t="s">
        <v>47</v>
      </c>
    </row>
    <row r="225" spans="1:31" s="35" customFormat="1" ht="60" x14ac:dyDescent="0.2">
      <c r="A225" s="24" t="s">
        <v>1029</v>
      </c>
      <c r="B225" s="25" t="s">
        <v>4361</v>
      </c>
      <c r="C225" s="25" t="s">
        <v>233</v>
      </c>
      <c r="D225" s="26" t="s">
        <v>291</v>
      </c>
      <c r="E225" s="32" t="s">
        <v>4362</v>
      </c>
      <c r="F225" s="32" t="s">
        <v>4363</v>
      </c>
      <c r="G225" s="33" t="s">
        <v>4364</v>
      </c>
      <c r="H225" s="32" t="s">
        <v>4365</v>
      </c>
      <c r="I225" s="25">
        <v>2010</v>
      </c>
      <c r="J225" s="25">
        <v>2020</v>
      </c>
      <c r="K225" s="25" t="s">
        <v>57</v>
      </c>
      <c r="L225" s="25"/>
      <c r="M225" s="25"/>
      <c r="N225" s="25"/>
      <c r="O225" s="25" t="s">
        <v>67</v>
      </c>
      <c r="P225" s="26" t="s">
        <v>779</v>
      </c>
      <c r="Q225" s="26"/>
      <c r="R225" s="26"/>
      <c r="S225" s="27"/>
      <c r="T225" s="27"/>
      <c r="U225" s="27"/>
      <c r="V225" s="28"/>
      <c r="W225" s="34"/>
      <c r="X225" s="30">
        <v>0</v>
      </c>
      <c r="Y225" s="34"/>
      <c r="Z225" s="29"/>
      <c r="AA225" s="29"/>
      <c r="AB225" s="29"/>
      <c r="AC225" s="29"/>
      <c r="AD225" s="31" t="s">
        <v>233</v>
      </c>
      <c r="AE225" s="31" t="s">
        <v>291</v>
      </c>
    </row>
    <row r="226" spans="1:31" s="35" customFormat="1" ht="84" x14ac:dyDescent="0.2">
      <c r="A226" s="24" t="s">
        <v>1029</v>
      </c>
      <c r="B226" s="25" t="s">
        <v>4366</v>
      </c>
      <c r="C226" s="25" t="s">
        <v>233</v>
      </c>
      <c r="D226" s="26" t="s">
        <v>291</v>
      </c>
      <c r="E226" s="32" t="s">
        <v>4367</v>
      </c>
      <c r="F226" s="32" t="s">
        <v>4368</v>
      </c>
      <c r="G226" s="33" t="s">
        <v>4369</v>
      </c>
      <c r="H226" s="32" t="s">
        <v>4365</v>
      </c>
      <c r="I226" s="25">
        <v>2010</v>
      </c>
      <c r="J226" s="25">
        <v>2020</v>
      </c>
      <c r="K226" s="25" t="s">
        <v>57</v>
      </c>
      <c r="L226" s="25"/>
      <c r="M226" s="25"/>
      <c r="N226" s="25"/>
      <c r="O226" s="25" t="s">
        <v>67</v>
      </c>
      <c r="P226" s="26" t="s">
        <v>779</v>
      </c>
      <c r="Q226" s="26"/>
      <c r="R226" s="26"/>
      <c r="S226" s="27"/>
      <c r="T226" s="27"/>
      <c r="U226" s="27"/>
      <c r="V226" s="28"/>
      <c r="W226" s="34"/>
      <c r="X226" s="30">
        <v>0</v>
      </c>
      <c r="Y226" s="34"/>
      <c r="Z226" s="29"/>
      <c r="AA226" s="29"/>
      <c r="AB226" s="29"/>
      <c r="AC226" s="29"/>
      <c r="AD226" s="31" t="s">
        <v>233</v>
      </c>
      <c r="AE226" s="31" t="s">
        <v>291</v>
      </c>
    </row>
    <row r="227" spans="1:31" s="35" customFormat="1" ht="60" x14ac:dyDescent="0.2">
      <c r="A227" s="24" t="s">
        <v>1029</v>
      </c>
      <c r="B227" s="25" t="s">
        <v>4370</v>
      </c>
      <c r="C227" s="25" t="s">
        <v>233</v>
      </c>
      <c r="D227" s="26" t="s">
        <v>291</v>
      </c>
      <c r="E227" s="32" t="s">
        <v>4371</v>
      </c>
      <c r="F227" s="32" t="s">
        <v>4372</v>
      </c>
      <c r="G227" s="33" t="s">
        <v>4373</v>
      </c>
      <c r="H227" s="32" t="s">
        <v>4365</v>
      </c>
      <c r="I227" s="25">
        <v>2010</v>
      </c>
      <c r="J227" s="25">
        <v>2020</v>
      </c>
      <c r="K227" s="25" t="s">
        <v>57</v>
      </c>
      <c r="L227" s="25"/>
      <c r="M227" s="25"/>
      <c r="N227" s="25"/>
      <c r="O227" s="25" t="s">
        <v>67</v>
      </c>
      <c r="P227" s="26" t="s">
        <v>779</v>
      </c>
      <c r="Q227" s="26" t="s">
        <v>720</v>
      </c>
      <c r="R227" s="26"/>
      <c r="S227" s="27"/>
      <c r="T227" s="27"/>
      <c r="U227" s="27"/>
      <c r="V227" s="28"/>
      <c r="W227" s="34"/>
      <c r="X227" s="30">
        <v>0</v>
      </c>
      <c r="Y227" s="34"/>
      <c r="Z227" s="29"/>
      <c r="AA227" s="29"/>
      <c r="AB227" s="29"/>
      <c r="AC227" s="29"/>
      <c r="AD227" s="31" t="s">
        <v>233</v>
      </c>
      <c r="AE227" s="31" t="s">
        <v>291</v>
      </c>
    </row>
    <row r="228" spans="1:31" s="35" customFormat="1" ht="48" x14ac:dyDescent="0.2">
      <c r="A228" s="24" t="s">
        <v>1029</v>
      </c>
      <c r="B228" s="25" t="s">
        <v>4374</v>
      </c>
      <c r="C228" s="25" t="s">
        <v>233</v>
      </c>
      <c r="D228" s="26" t="s">
        <v>291</v>
      </c>
      <c r="E228" s="32" t="s">
        <v>4375</v>
      </c>
      <c r="F228" s="32"/>
      <c r="G228" s="33" t="s">
        <v>4376</v>
      </c>
      <c r="H228" s="32" t="s">
        <v>4377</v>
      </c>
      <c r="I228" s="25">
        <v>2015</v>
      </c>
      <c r="J228" s="25">
        <v>2030</v>
      </c>
      <c r="K228" s="25" t="s">
        <v>57</v>
      </c>
      <c r="L228" s="25"/>
      <c r="M228" s="25"/>
      <c r="N228" s="25"/>
      <c r="O228" s="25" t="s">
        <v>1097</v>
      </c>
      <c r="P228" s="26" t="s">
        <v>112</v>
      </c>
      <c r="Q228" s="26"/>
      <c r="R228" s="26"/>
      <c r="S228" s="27"/>
      <c r="T228" s="27"/>
      <c r="U228" s="27"/>
      <c r="V228" s="28"/>
      <c r="W228" s="34"/>
      <c r="X228" s="30">
        <v>0</v>
      </c>
      <c r="Y228" s="34"/>
      <c r="Z228" s="29"/>
      <c r="AA228" s="29"/>
      <c r="AB228" s="29"/>
      <c r="AC228" s="29"/>
      <c r="AD228" s="31" t="s">
        <v>233</v>
      </c>
      <c r="AE228" s="31" t="s">
        <v>291</v>
      </c>
    </row>
    <row r="229" spans="1:31" s="35" customFormat="1" ht="36" x14ac:dyDescent="0.2">
      <c r="A229" s="24" t="s">
        <v>1029</v>
      </c>
      <c r="B229" s="25" t="s">
        <v>4378</v>
      </c>
      <c r="C229" s="25" t="s">
        <v>233</v>
      </c>
      <c r="D229" s="26" t="s">
        <v>291</v>
      </c>
      <c r="E229" s="32" t="s">
        <v>4379</v>
      </c>
      <c r="F229" s="32"/>
      <c r="G229" s="33" t="s">
        <v>4380</v>
      </c>
      <c r="H229" s="32" t="s">
        <v>4316</v>
      </c>
      <c r="I229" s="25">
        <v>2015</v>
      </c>
      <c r="J229" s="25">
        <v>2030</v>
      </c>
      <c r="K229" s="25" t="s">
        <v>57</v>
      </c>
      <c r="L229" s="25"/>
      <c r="M229" s="25"/>
      <c r="N229" s="25"/>
      <c r="O229" s="25" t="s">
        <v>1097</v>
      </c>
      <c r="P229" s="26" t="s">
        <v>308</v>
      </c>
      <c r="Q229" s="26"/>
      <c r="R229" s="26"/>
      <c r="S229" s="27"/>
      <c r="T229" s="27"/>
      <c r="U229" s="27"/>
      <c r="V229" s="28"/>
      <c r="W229" s="34"/>
      <c r="X229" s="30">
        <v>0</v>
      </c>
      <c r="Y229" s="34"/>
      <c r="Z229" s="29"/>
      <c r="AA229" s="29"/>
      <c r="AB229" s="29"/>
      <c r="AC229" s="29"/>
      <c r="AD229" s="31" t="s">
        <v>233</v>
      </c>
      <c r="AE229" s="31" t="s">
        <v>291</v>
      </c>
    </row>
    <row r="230" spans="1:31" s="35" customFormat="1" ht="36" x14ac:dyDescent="0.2">
      <c r="A230" s="24" t="s">
        <v>1029</v>
      </c>
      <c r="B230" s="25" t="s">
        <v>4381</v>
      </c>
      <c r="C230" s="25" t="s">
        <v>233</v>
      </c>
      <c r="D230" s="26" t="s">
        <v>291</v>
      </c>
      <c r="E230" s="32" t="s">
        <v>4382</v>
      </c>
      <c r="F230" s="32" t="s">
        <v>4383</v>
      </c>
      <c r="G230" s="33" t="s">
        <v>4384</v>
      </c>
      <c r="H230" s="32" t="s">
        <v>4385</v>
      </c>
      <c r="I230" s="25">
        <v>2015</v>
      </c>
      <c r="J230" s="25">
        <v>2020</v>
      </c>
      <c r="K230" s="25" t="s">
        <v>57</v>
      </c>
      <c r="L230" s="25"/>
      <c r="M230" s="25"/>
      <c r="N230" s="25"/>
      <c r="O230" s="25" t="s">
        <v>37</v>
      </c>
      <c r="P230" s="26" t="s">
        <v>128</v>
      </c>
      <c r="Q230" s="26" t="s">
        <v>360</v>
      </c>
      <c r="R230" s="26"/>
      <c r="S230" s="27"/>
      <c r="T230" s="27"/>
      <c r="U230" s="27"/>
      <c r="V230" s="28"/>
      <c r="W230" s="34"/>
      <c r="X230" s="30">
        <v>0</v>
      </c>
      <c r="Y230" s="34"/>
      <c r="Z230" s="29"/>
      <c r="AA230" s="29"/>
      <c r="AB230" s="29"/>
      <c r="AC230" s="29"/>
      <c r="AD230" s="31" t="s">
        <v>233</v>
      </c>
      <c r="AE230" s="31" t="s">
        <v>291</v>
      </c>
    </row>
    <row r="231" spans="1:31" s="35" customFormat="1" ht="48" x14ac:dyDescent="0.2">
      <c r="A231" s="24" t="s">
        <v>1029</v>
      </c>
      <c r="B231" s="25" t="s">
        <v>4386</v>
      </c>
      <c r="C231" s="25" t="s">
        <v>216</v>
      </c>
      <c r="D231" s="26" t="s">
        <v>106</v>
      </c>
      <c r="E231" s="32" t="s">
        <v>4387</v>
      </c>
      <c r="F231" s="32" t="s">
        <v>4388</v>
      </c>
      <c r="G231" s="33" t="s">
        <v>4389</v>
      </c>
      <c r="H231" s="32" t="s">
        <v>4390</v>
      </c>
      <c r="I231" s="25">
        <v>2015</v>
      </c>
      <c r="J231" s="25">
        <v>2020</v>
      </c>
      <c r="K231" s="25" t="s">
        <v>57</v>
      </c>
      <c r="L231" s="25"/>
      <c r="M231" s="25"/>
      <c r="N231" s="25"/>
      <c r="O231" s="25" t="s">
        <v>3892</v>
      </c>
      <c r="P231" s="26" t="s">
        <v>765</v>
      </c>
      <c r="Q231" s="26"/>
      <c r="R231" s="26"/>
      <c r="S231" s="27"/>
      <c r="T231" s="27"/>
      <c r="U231" s="27"/>
      <c r="V231" s="28"/>
      <c r="W231" s="34"/>
      <c r="X231" s="30">
        <v>0</v>
      </c>
      <c r="Y231" s="34"/>
      <c r="Z231" s="29"/>
      <c r="AA231" s="29"/>
      <c r="AB231" s="29"/>
      <c r="AC231" s="29"/>
      <c r="AD231" s="31" t="s">
        <v>216</v>
      </c>
      <c r="AE231" s="31" t="s">
        <v>106</v>
      </c>
    </row>
    <row r="232" spans="1:31" s="35" customFormat="1" ht="36" x14ac:dyDescent="0.2">
      <c r="A232" s="24" t="s">
        <v>1017</v>
      </c>
      <c r="B232" s="25">
        <v>1</v>
      </c>
      <c r="C232" s="25" t="s">
        <v>30</v>
      </c>
      <c r="D232" s="26" t="s">
        <v>135</v>
      </c>
      <c r="E232" s="32" t="s">
        <v>4181</v>
      </c>
      <c r="F232" s="32"/>
      <c r="G232" s="33"/>
      <c r="H232" s="32" t="s">
        <v>4182</v>
      </c>
      <c r="I232" s="25">
        <v>2021</v>
      </c>
      <c r="J232" s="25">
        <v>2028</v>
      </c>
      <c r="K232" s="25" t="s">
        <v>36</v>
      </c>
      <c r="L232" s="25" t="s">
        <v>139</v>
      </c>
      <c r="M232" s="25"/>
      <c r="N232" s="25"/>
      <c r="O232" s="25" t="s">
        <v>37</v>
      </c>
      <c r="P232" s="26" t="s">
        <v>144</v>
      </c>
      <c r="Q232" s="26"/>
      <c r="R232" s="26"/>
      <c r="S232" s="27"/>
      <c r="T232" s="27"/>
      <c r="U232" s="27"/>
      <c r="V232" s="28">
        <v>30000</v>
      </c>
      <c r="W232" s="34"/>
      <c r="X232" s="30">
        <v>30000</v>
      </c>
      <c r="Y232" s="34"/>
      <c r="Z232" s="29" t="s">
        <v>106</v>
      </c>
      <c r="AA232" s="29"/>
      <c r="AB232" s="29"/>
      <c r="AC232" s="29" t="s">
        <v>4183</v>
      </c>
      <c r="AD232" s="31" t="s">
        <v>30</v>
      </c>
      <c r="AE232" s="31" t="s">
        <v>135</v>
      </c>
    </row>
    <row r="233" spans="1:31" s="35" customFormat="1" ht="48" x14ac:dyDescent="0.2">
      <c r="A233" s="24" t="s">
        <v>1017</v>
      </c>
      <c r="B233" s="25">
        <v>2</v>
      </c>
      <c r="C233" s="25" t="s">
        <v>30</v>
      </c>
      <c r="D233" s="26" t="s">
        <v>135</v>
      </c>
      <c r="E233" s="32" t="s">
        <v>4184</v>
      </c>
      <c r="F233" s="32" t="s">
        <v>4185</v>
      </c>
      <c r="G233" s="33"/>
      <c r="H233" s="32" t="s">
        <v>4182</v>
      </c>
      <c r="I233" s="25">
        <v>2018</v>
      </c>
      <c r="J233" s="25">
        <v>2028</v>
      </c>
      <c r="K233" s="25" t="s">
        <v>57</v>
      </c>
      <c r="L233" s="25" t="s">
        <v>139</v>
      </c>
      <c r="M233" s="25"/>
      <c r="N233" s="25" t="s">
        <v>4186</v>
      </c>
      <c r="O233" s="25" t="s">
        <v>37</v>
      </c>
      <c r="P233" s="26" t="s">
        <v>150</v>
      </c>
      <c r="Q233" s="26"/>
      <c r="R233" s="26"/>
      <c r="S233" s="27"/>
      <c r="T233" s="27"/>
      <c r="U233" s="27"/>
      <c r="V233" s="28"/>
      <c r="W233" s="34"/>
      <c r="X233" s="30">
        <v>0</v>
      </c>
      <c r="Y233" s="34"/>
      <c r="Z233" s="29"/>
      <c r="AA233" s="29"/>
      <c r="AB233" s="29"/>
      <c r="AC233" s="29"/>
      <c r="AD233" s="31" t="s">
        <v>30</v>
      </c>
      <c r="AE233" s="31" t="s">
        <v>135</v>
      </c>
    </row>
    <row r="234" spans="1:31" s="35" customFormat="1" ht="60" x14ac:dyDescent="0.2">
      <c r="A234" s="24" t="s">
        <v>1017</v>
      </c>
      <c r="B234" s="25">
        <v>3</v>
      </c>
      <c r="C234" s="25" t="s">
        <v>58</v>
      </c>
      <c r="D234" s="26" t="s">
        <v>135</v>
      </c>
      <c r="E234" s="32" t="s">
        <v>4187</v>
      </c>
      <c r="F234" s="32" t="s">
        <v>4188</v>
      </c>
      <c r="G234" s="33"/>
      <c r="H234" s="32" t="s">
        <v>4182</v>
      </c>
      <c r="I234" s="25">
        <v>2019</v>
      </c>
      <c r="J234" s="25">
        <v>2030</v>
      </c>
      <c r="K234" s="25" t="s">
        <v>36</v>
      </c>
      <c r="L234" s="25" t="s">
        <v>139</v>
      </c>
      <c r="M234" s="25"/>
      <c r="N234" s="25" t="s">
        <v>4189</v>
      </c>
      <c r="O234" s="25" t="s">
        <v>37</v>
      </c>
      <c r="P234" s="26" t="s">
        <v>150</v>
      </c>
      <c r="Q234" s="26"/>
      <c r="R234" s="26"/>
      <c r="S234" s="27"/>
      <c r="T234" s="27"/>
      <c r="U234" s="27"/>
      <c r="V234" s="28"/>
      <c r="W234" s="34"/>
      <c r="X234" s="30">
        <v>0</v>
      </c>
      <c r="Y234" s="34"/>
      <c r="Z234" s="29"/>
      <c r="AA234" s="29"/>
      <c r="AB234" s="29"/>
      <c r="AC234" s="29"/>
      <c r="AD234" s="31" t="s">
        <v>58</v>
      </c>
      <c r="AE234" s="31" t="s">
        <v>135</v>
      </c>
    </row>
    <row r="235" spans="1:31" s="35" customFormat="1" ht="36" x14ac:dyDescent="0.2">
      <c r="A235" s="24" t="s">
        <v>1017</v>
      </c>
      <c r="B235" s="25">
        <v>4</v>
      </c>
      <c r="C235" s="25" t="s">
        <v>58</v>
      </c>
      <c r="D235" s="26" t="s">
        <v>135</v>
      </c>
      <c r="E235" s="32" t="s">
        <v>4190</v>
      </c>
      <c r="F235" s="32"/>
      <c r="G235" s="33"/>
      <c r="H235" s="32" t="s">
        <v>4182</v>
      </c>
      <c r="I235" s="25">
        <v>2018</v>
      </c>
      <c r="J235" s="25">
        <v>2030</v>
      </c>
      <c r="K235" s="25" t="s">
        <v>57</v>
      </c>
      <c r="L235" s="25"/>
      <c r="M235" s="25"/>
      <c r="N235" s="25" t="s">
        <v>602</v>
      </c>
      <c r="O235" s="25" t="s">
        <v>37</v>
      </c>
      <c r="P235" s="26" t="s">
        <v>460</v>
      </c>
      <c r="Q235" s="26"/>
      <c r="R235" s="26"/>
      <c r="S235" s="27"/>
      <c r="T235" s="27"/>
      <c r="U235" s="27"/>
      <c r="V235" s="28"/>
      <c r="W235" s="34">
        <v>430</v>
      </c>
      <c r="X235" s="30">
        <v>5160</v>
      </c>
      <c r="Y235" s="34"/>
      <c r="Z235" s="29"/>
      <c r="AA235" s="29"/>
      <c r="AB235" s="29"/>
      <c r="AC235" s="29"/>
      <c r="AD235" s="31" t="s">
        <v>58</v>
      </c>
      <c r="AE235" s="31" t="s">
        <v>135</v>
      </c>
    </row>
    <row r="236" spans="1:31" s="35" customFormat="1" ht="72" x14ac:dyDescent="0.2">
      <c r="A236" s="24" t="s">
        <v>1017</v>
      </c>
      <c r="B236" s="25">
        <v>5</v>
      </c>
      <c r="C236" s="25" t="s">
        <v>30</v>
      </c>
      <c r="D236" s="26" t="s">
        <v>1348</v>
      </c>
      <c r="E236" s="32" t="s">
        <v>4191</v>
      </c>
      <c r="F236" s="32" t="s">
        <v>4192</v>
      </c>
      <c r="G236" s="33"/>
      <c r="H236" s="32" t="s">
        <v>4182</v>
      </c>
      <c r="I236" s="25">
        <v>2018</v>
      </c>
      <c r="J236" s="25">
        <v>2030</v>
      </c>
      <c r="K236" s="25" t="s">
        <v>57</v>
      </c>
      <c r="L236" s="25" t="s">
        <v>139</v>
      </c>
      <c r="M236" s="25"/>
      <c r="N236" s="25" t="s">
        <v>4193</v>
      </c>
      <c r="O236" s="25" t="s">
        <v>37</v>
      </c>
      <c r="P236" s="26" t="s">
        <v>144</v>
      </c>
      <c r="Q236" s="26"/>
      <c r="R236" s="26"/>
      <c r="S236" s="27"/>
      <c r="T236" s="27"/>
      <c r="U236" s="27"/>
      <c r="V236" s="28"/>
      <c r="W236" s="34"/>
      <c r="X236" s="30">
        <v>0</v>
      </c>
      <c r="Y236" s="34"/>
      <c r="Z236" s="29" t="s">
        <v>1529</v>
      </c>
      <c r="AA236" s="29" t="s">
        <v>106</v>
      </c>
      <c r="AB236" s="29"/>
      <c r="AC236" s="29" t="s">
        <v>4194</v>
      </c>
      <c r="AD236" s="31" t="s">
        <v>30</v>
      </c>
      <c r="AE236" s="31" t="s">
        <v>1348</v>
      </c>
    </row>
    <row r="237" spans="1:31" s="35" customFormat="1" ht="96" x14ac:dyDescent="0.2">
      <c r="A237" s="24" t="s">
        <v>1017</v>
      </c>
      <c r="B237" s="25">
        <v>6</v>
      </c>
      <c r="C237" s="25" t="s">
        <v>30</v>
      </c>
      <c r="D237" s="26" t="s">
        <v>1348</v>
      </c>
      <c r="E237" s="32" t="s">
        <v>4195</v>
      </c>
      <c r="F237" s="32" t="s">
        <v>4196</v>
      </c>
      <c r="G237" s="33"/>
      <c r="H237" s="32" t="s">
        <v>4182</v>
      </c>
      <c r="I237" s="25">
        <v>2019</v>
      </c>
      <c r="J237" s="25">
        <v>2030</v>
      </c>
      <c r="K237" s="25" t="s">
        <v>36</v>
      </c>
      <c r="L237" s="25" t="s">
        <v>139</v>
      </c>
      <c r="M237" s="25"/>
      <c r="N237" s="25"/>
      <c r="O237" s="25" t="s">
        <v>37</v>
      </c>
      <c r="P237" s="26" t="s">
        <v>144</v>
      </c>
      <c r="Q237" s="26"/>
      <c r="R237" s="26"/>
      <c r="S237" s="27"/>
      <c r="T237" s="27"/>
      <c r="U237" s="27"/>
      <c r="V237" s="28"/>
      <c r="W237" s="34"/>
      <c r="X237" s="30">
        <v>0</v>
      </c>
      <c r="Y237" s="34"/>
      <c r="Z237" s="29" t="s">
        <v>1529</v>
      </c>
      <c r="AA237" s="29" t="s">
        <v>106</v>
      </c>
      <c r="AB237" s="29" t="s">
        <v>557</v>
      </c>
      <c r="AC237" s="29" t="s">
        <v>4197</v>
      </c>
      <c r="AD237" s="31" t="s">
        <v>30</v>
      </c>
      <c r="AE237" s="31" t="s">
        <v>1348</v>
      </c>
    </row>
    <row r="238" spans="1:31" s="35" customFormat="1" ht="36" x14ac:dyDescent="0.2">
      <c r="A238" s="24" t="s">
        <v>1017</v>
      </c>
      <c r="B238" s="25">
        <v>7</v>
      </c>
      <c r="C238" s="25" t="s">
        <v>30</v>
      </c>
      <c r="D238" s="26" t="s">
        <v>1348</v>
      </c>
      <c r="E238" s="32" t="s">
        <v>4198</v>
      </c>
      <c r="F238" s="32" t="s">
        <v>4199</v>
      </c>
      <c r="G238" s="33"/>
      <c r="H238" s="32" t="s">
        <v>4182</v>
      </c>
      <c r="I238" s="25">
        <v>2021</v>
      </c>
      <c r="J238" s="25">
        <v>2028</v>
      </c>
      <c r="K238" s="25" t="s">
        <v>36</v>
      </c>
      <c r="L238" s="25" t="s">
        <v>139</v>
      </c>
      <c r="M238" s="25"/>
      <c r="N238" s="25" t="s">
        <v>4193</v>
      </c>
      <c r="O238" s="25" t="s">
        <v>37</v>
      </c>
      <c r="P238" s="26" t="s">
        <v>144</v>
      </c>
      <c r="Q238" s="26"/>
      <c r="R238" s="26"/>
      <c r="S238" s="27"/>
      <c r="T238" s="27"/>
      <c r="U238" s="27"/>
      <c r="V238" s="28"/>
      <c r="W238" s="34"/>
      <c r="X238" s="30">
        <v>0</v>
      </c>
      <c r="Y238" s="34"/>
      <c r="Z238" s="29" t="s">
        <v>106</v>
      </c>
      <c r="AA238" s="29"/>
      <c r="AB238" s="29"/>
      <c r="AC238" s="29" t="s">
        <v>4200</v>
      </c>
      <c r="AD238" s="31" t="s">
        <v>30</v>
      </c>
      <c r="AE238" s="31" t="s">
        <v>1348</v>
      </c>
    </row>
    <row r="239" spans="1:31" s="35" customFormat="1" ht="60" x14ac:dyDescent="0.2">
      <c r="A239" s="24" t="s">
        <v>1017</v>
      </c>
      <c r="B239" s="25">
        <v>8</v>
      </c>
      <c r="C239" s="25" t="s">
        <v>30</v>
      </c>
      <c r="D239" s="26" t="s">
        <v>145</v>
      </c>
      <c r="E239" s="32" t="s">
        <v>4201</v>
      </c>
      <c r="F239" s="32" t="s">
        <v>4202</v>
      </c>
      <c r="G239" s="33"/>
      <c r="H239" s="32" t="s">
        <v>4182</v>
      </c>
      <c r="I239" s="25">
        <v>2020</v>
      </c>
      <c r="J239" s="25">
        <v>2030</v>
      </c>
      <c r="K239" s="25" t="s">
        <v>36</v>
      </c>
      <c r="L239" s="25" t="s">
        <v>139</v>
      </c>
      <c r="M239" s="25"/>
      <c r="N239" s="25"/>
      <c r="O239" s="25" t="s">
        <v>37</v>
      </c>
      <c r="P239" s="26" t="s">
        <v>144</v>
      </c>
      <c r="Q239" s="26" t="s">
        <v>605</v>
      </c>
      <c r="R239" s="26"/>
      <c r="S239" s="27"/>
      <c r="T239" s="27"/>
      <c r="U239" s="27"/>
      <c r="V239" s="28"/>
      <c r="W239" s="34"/>
      <c r="X239" s="30">
        <v>0</v>
      </c>
      <c r="Y239" s="34"/>
      <c r="Z239" s="29" t="s">
        <v>106</v>
      </c>
      <c r="AA239" s="29"/>
      <c r="AB239" s="29"/>
      <c r="AC239" s="29" t="s">
        <v>4200</v>
      </c>
      <c r="AD239" s="31" t="s">
        <v>30</v>
      </c>
      <c r="AE239" s="31" t="s">
        <v>145</v>
      </c>
    </row>
    <row r="240" spans="1:31" s="35" customFormat="1" ht="24" x14ac:dyDescent="0.2">
      <c r="A240" s="24" t="s">
        <v>1017</v>
      </c>
      <c r="B240" s="25">
        <v>9</v>
      </c>
      <c r="C240" s="25" t="s">
        <v>30</v>
      </c>
      <c r="D240" s="26" t="s">
        <v>145</v>
      </c>
      <c r="E240" s="32" t="s">
        <v>4203</v>
      </c>
      <c r="F240" s="32"/>
      <c r="G240" s="33"/>
      <c r="H240" s="32" t="s">
        <v>4182</v>
      </c>
      <c r="I240" s="25">
        <v>2018</v>
      </c>
      <c r="J240" s="25">
        <v>2030</v>
      </c>
      <c r="K240" s="25" t="s">
        <v>57</v>
      </c>
      <c r="L240" s="25" t="s">
        <v>139</v>
      </c>
      <c r="M240" s="25"/>
      <c r="N240" s="25"/>
      <c r="O240" s="25" t="s">
        <v>37</v>
      </c>
      <c r="P240" s="26" t="s">
        <v>150</v>
      </c>
      <c r="Q240" s="26"/>
      <c r="R240" s="26"/>
      <c r="S240" s="27"/>
      <c r="T240" s="27"/>
      <c r="U240" s="27"/>
      <c r="V240" s="28"/>
      <c r="W240" s="34"/>
      <c r="X240" s="30">
        <v>0</v>
      </c>
      <c r="Y240" s="34"/>
      <c r="Z240" s="29" t="s">
        <v>106</v>
      </c>
      <c r="AA240" s="29"/>
      <c r="AB240" s="29"/>
      <c r="AC240" s="29" t="s">
        <v>4200</v>
      </c>
      <c r="AD240" s="31" t="s">
        <v>30</v>
      </c>
      <c r="AE240" s="31" t="s">
        <v>145</v>
      </c>
    </row>
    <row r="241" spans="1:31" s="35" customFormat="1" ht="24" x14ac:dyDescent="0.2">
      <c r="A241" s="24" t="s">
        <v>1017</v>
      </c>
      <c r="B241" s="25">
        <v>10</v>
      </c>
      <c r="C241" s="25" t="s">
        <v>30</v>
      </c>
      <c r="D241" s="26" t="s">
        <v>52</v>
      </c>
      <c r="E241" s="32" t="s">
        <v>4204</v>
      </c>
      <c r="F241" s="32"/>
      <c r="G241" s="33"/>
      <c r="H241" s="32" t="s">
        <v>4182</v>
      </c>
      <c r="I241" s="25">
        <v>2022</v>
      </c>
      <c r="J241" s="25">
        <v>2027</v>
      </c>
      <c r="K241" s="25" t="s">
        <v>36</v>
      </c>
      <c r="L241" s="25" t="s">
        <v>139</v>
      </c>
      <c r="M241" s="25"/>
      <c r="N241" s="25" t="s">
        <v>4205</v>
      </c>
      <c r="O241" s="25" t="s">
        <v>67</v>
      </c>
      <c r="P241" s="26" t="s">
        <v>80</v>
      </c>
      <c r="Q241" s="26"/>
      <c r="R241" s="26"/>
      <c r="S241" s="27"/>
      <c r="T241" s="27"/>
      <c r="U241" s="27"/>
      <c r="V241" s="28">
        <v>60000</v>
      </c>
      <c r="W241" s="34"/>
      <c r="X241" s="30">
        <v>60000</v>
      </c>
      <c r="Y241" s="34"/>
      <c r="Z241" s="29"/>
      <c r="AA241" s="29"/>
      <c r="AB241" s="29"/>
      <c r="AC241" s="29"/>
      <c r="AD241" s="31" t="s">
        <v>30</v>
      </c>
      <c r="AE241" s="31" t="s">
        <v>52</v>
      </c>
    </row>
    <row r="242" spans="1:31" s="35" customFormat="1" ht="36" x14ac:dyDescent="0.2">
      <c r="A242" s="24" t="s">
        <v>1017</v>
      </c>
      <c r="B242" s="25">
        <v>11</v>
      </c>
      <c r="C242" s="25" t="s">
        <v>30</v>
      </c>
      <c r="D242" s="26" t="s">
        <v>52</v>
      </c>
      <c r="E242" s="32" t="s">
        <v>4206</v>
      </c>
      <c r="F242" s="32"/>
      <c r="G242" s="33"/>
      <c r="H242" s="32" t="s">
        <v>4182</v>
      </c>
      <c r="I242" s="25">
        <v>2023</v>
      </c>
      <c r="J242" s="25">
        <v>2025</v>
      </c>
      <c r="K242" s="25" t="s">
        <v>36</v>
      </c>
      <c r="L242" s="25"/>
      <c r="M242" s="25"/>
      <c r="N242" s="25" t="s">
        <v>4207</v>
      </c>
      <c r="O242" s="25" t="s">
        <v>67</v>
      </c>
      <c r="P242" s="26" t="s">
        <v>68</v>
      </c>
      <c r="Q242" s="26"/>
      <c r="R242" s="26"/>
      <c r="S242" s="27"/>
      <c r="T242" s="27"/>
      <c r="U242" s="27"/>
      <c r="V242" s="28">
        <v>20000</v>
      </c>
      <c r="W242" s="34"/>
      <c r="X242" s="30">
        <v>20000</v>
      </c>
      <c r="Y242" s="34"/>
      <c r="Z242" s="29" t="s">
        <v>106</v>
      </c>
      <c r="AA242" s="29"/>
      <c r="AB242" s="29"/>
      <c r="AC242" s="29" t="s">
        <v>4200</v>
      </c>
      <c r="AD242" s="31" t="s">
        <v>30</v>
      </c>
      <c r="AE242" s="31" t="s">
        <v>52</v>
      </c>
    </row>
    <row r="243" spans="1:31" s="35" customFormat="1" ht="36" x14ac:dyDescent="0.2">
      <c r="A243" s="24" t="s">
        <v>1017</v>
      </c>
      <c r="B243" s="25">
        <v>12</v>
      </c>
      <c r="C243" s="25" t="s">
        <v>30</v>
      </c>
      <c r="D243" s="26" t="s">
        <v>52</v>
      </c>
      <c r="E243" s="32" t="s">
        <v>4208</v>
      </c>
      <c r="F243" s="32"/>
      <c r="G243" s="33"/>
      <c r="H243" s="32" t="s">
        <v>4182</v>
      </c>
      <c r="I243" s="25">
        <v>2019</v>
      </c>
      <c r="J243" s="25">
        <v>2029</v>
      </c>
      <c r="K243" s="25" t="s">
        <v>36</v>
      </c>
      <c r="L243" s="25"/>
      <c r="M243" s="25"/>
      <c r="N243" s="25"/>
      <c r="O243" s="25" t="s">
        <v>67</v>
      </c>
      <c r="P243" s="26" t="s">
        <v>68</v>
      </c>
      <c r="Q243" s="26"/>
      <c r="R243" s="26"/>
      <c r="S243" s="27"/>
      <c r="T243" s="27"/>
      <c r="U243" s="27"/>
      <c r="V243" s="28">
        <v>80000</v>
      </c>
      <c r="W243" s="34"/>
      <c r="X243" s="30">
        <v>80000</v>
      </c>
      <c r="Y243" s="34"/>
      <c r="Z243" s="29"/>
      <c r="AA243" s="29"/>
      <c r="AB243" s="29"/>
      <c r="AC243" s="29"/>
      <c r="AD243" s="31" t="s">
        <v>30</v>
      </c>
      <c r="AE243" s="31" t="s">
        <v>52</v>
      </c>
    </row>
    <row r="244" spans="1:31" s="35" customFormat="1" ht="24" x14ac:dyDescent="0.2">
      <c r="A244" s="24" t="s">
        <v>1017</v>
      </c>
      <c r="B244" s="25">
        <v>13</v>
      </c>
      <c r="C244" s="25" t="s">
        <v>30</v>
      </c>
      <c r="D244" s="26" t="s">
        <v>590</v>
      </c>
      <c r="E244" s="32" t="s">
        <v>4209</v>
      </c>
      <c r="F244" s="32"/>
      <c r="G244" s="33"/>
      <c r="H244" s="32" t="s">
        <v>4182</v>
      </c>
      <c r="I244" s="25">
        <v>2021</v>
      </c>
      <c r="J244" s="25">
        <v>2030</v>
      </c>
      <c r="K244" s="25" t="s">
        <v>36</v>
      </c>
      <c r="L244" s="25"/>
      <c r="M244" s="25"/>
      <c r="N244" s="25"/>
      <c r="O244" s="25" t="s">
        <v>37</v>
      </c>
      <c r="P244" s="26" t="s">
        <v>123</v>
      </c>
      <c r="Q244" s="26" t="s">
        <v>460</v>
      </c>
      <c r="R244" s="26"/>
      <c r="S244" s="27"/>
      <c r="T244" s="27"/>
      <c r="U244" s="27"/>
      <c r="V244" s="28">
        <v>10000</v>
      </c>
      <c r="W244" s="34"/>
      <c r="X244" s="30">
        <v>10000</v>
      </c>
      <c r="Y244" s="34"/>
      <c r="Z244" s="29" t="s">
        <v>106</v>
      </c>
      <c r="AA244" s="29"/>
      <c r="AB244" s="29"/>
      <c r="AC244" s="29" t="s">
        <v>4210</v>
      </c>
      <c r="AD244" s="31" t="s">
        <v>30</v>
      </c>
      <c r="AE244" s="31" t="s">
        <v>590</v>
      </c>
    </row>
    <row r="245" spans="1:31" s="35" customFormat="1" ht="24" x14ac:dyDescent="0.2">
      <c r="A245" s="24" t="s">
        <v>1017</v>
      </c>
      <c r="B245" s="25">
        <v>14</v>
      </c>
      <c r="C245" s="25" t="s">
        <v>30</v>
      </c>
      <c r="D245" s="26" t="s">
        <v>90</v>
      </c>
      <c r="E245" s="32" t="s">
        <v>4211</v>
      </c>
      <c r="F245" s="32"/>
      <c r="G245" s="33"/>
      <c r="H245" s="32" t="s">
        <v>4182</v>
      </c>
      <c r="I245" s="25">
        <v>2020</v>
      </c>
      <c r="J245" s="25">
        <v>2030</v>
      </c>
      <c r="K245" s="25" t="s">
        <v>36</v>
      </c>
      <c r="L245" s="25"/>
      <c r="M245" s="25"/>
      <c r="N245" s="25"/>
      <c r="O245" s="25" t="s">
        <v>37</v>
      </c>
      <c r="P245" s="26" t="s">
        <v>39</v>
      </c>
      <c r="Q245" s="26" t="s">
        <v>150</v>
      </c>
      <c r="R245" s="26" t="s">
        <v>605</v>
      </c>
      <c r="S245" s="27"/>
      <c r="T245" s="27"/>
      <c r="U245" s="27"/>
      <c r="V245" s="28"/>
      <c r="W245" s="34"/>
      <c r="X245" s="30">
        <v>0</v>
      </c>
      <c r="Y245" s="34"/>
      <c r="Z245" s="29" t="s">
        <v>106</v>
      </c>
      <c r="AA245" s="29"/>
      <c r="AB245" s="29"/>
      <c r="AC245" s="29" t="s">
        <v>4200</v>
      </c>
      <c r="AD245" s="31" t="s">
        <v>30</v>
      </c>
      <c r="AE245" s="31" t="s">
        <v>90</v>
      </c>
    </row>
    <row r="246" spans="1:31" s="35" customFormat="1" ht="36" x14ac:dyDescent="0.2">
      <c r="A246" s="24" t="s">
        <v>1017</v>
      </c>
      <c r="B246" s="25">
        <v>15</v>
      </c>
      <c r="C246" s="25" t="s">
        <v>30</v>
      </c>
      <c r="D246" s="26" t="s">
        <v>90</v>
      </c>
      <c r="E246" s="32" t="s">
        <v>4212</v>
      </c>
      <c r="F246" s="32"/>
      <c r="G246" s="33"/>
      <c r="H246" s="32" t="s">
        <v>4182</v>
      </c>
      <c r="I246" s="25">
        <v>2018</v>
      </c>
      <c r="J246" s="25">
        <v>2023</v>
      </c>
      <c r="K246" s="25" t="s">
        <v>57</v>
      </c>
      <c r="L246" s="25"/>
      <c r="M246" s="25"/>
      <c r="N246" s="25"/>
      <c r="O246" s="25" t="s">
        <v>37</v>
      </c>
      <c r="P246" s="26" t="s">
        <v>605</v>
      </c>
      <c r="Q246" s="26"/>
      <c r="R246" s="26"/>
      <c r="S246" s="27"/>
      <c r="T246" s="27"/>
      <c r="U246" s="27"/>
      <c r="V246" s="28">
        <v>35000</v>
      </c>
      <c r="W246" s="34"/>
      <c r="X246" s="30">
        <v>35000</v>
      </c>
      <c r="Y246" s="34"/>
      <c r="Z246" s="29" t="s">
        <v>300</v>
      </c>
      <c r="AA246" s="29" t="s">
        <v>106</v>
      </c>
      <c r="AB246" s="29"/>
      <c r="AC246" s="29" t="s">
        <v>4213</v>
      </c>
      <c r="AD246" s="31" t="s">
        <v>30</v>
      </c>
      <c r="AE246" s="31" t="s">
        <v>90</v>
      </c>
    </row>
    <row r="247" spans="1:31" s="35" customFormat="1" ht="36" x14ac:dyDescent="0.2">
      <c r="A247" s="24" t="s">
        <v>1017</v>
      </c>
      <c r="B247" s="25">
        <v>16</v>
      </c>
      <c r="C247" s="25" t="s">
        <v>30</v>
      </c>
      <c r="D247" s="26" t="s">
        <v>90</v>
      </c>
      <c r="E247" s="32" t="s">
        <v>4214</v>
      </c>
      <c r="F247" s="32"/>
      <c r="G247" s="33"/>
      <c r="H247" s="32" t="s">
        <v>4182</v>
      </c>
      <c r="I247" s="25">
        <v>2018</v>
      </c>
      <c r="J247" s="25">
        <v>2023</v>
      </c>
      <c r="K247" s="25" t="s">
        <v>57</v>
      </c>
      <c r="L247" s="25"/>
      <c r="M247" s="25"/>
      <c r="N247" s="25"/>
      <c r="O247" s="25" t="s">
        <v>37</v>
      </c>
      <c r="P247" s="26" t="s">
        <v>605</v>
      </c>
      <c r="Q247" s="26"/>
      <c r="R247" s="26"/>
      <c r="S247" s="27"/>
      <c r="T247" s="27"/>
      <c r="U247" s="27"/>
      <c r="V247" s="28">
        <v>60000</v>
      </c>
      <c r="W247" s="34"/>
      <c r="X247" s="30">
        <v>60000</v>
      </c>
      <c r="Y247" s="34"/>
      <c r="Z247" s="29" t="s">
        <v>300</v>
      </c>
      <c r="AA247" s="29" t="s">
        <v>106</v>
      </c>
      <c r="AB247" s="29"/>
      <c r="AC247" s="29" t="s">
        <v>4213</v>
      </c>
      <c r="AD247" s="31" t="s">
        <v>30</v>
      </c>
      <c r="AE247" s="31" t="s">
        <v>90</v>
      </c>
    </row>
    <row r="248" spans="1:31" s="35" customFormat="1" ht="48" x14ac:dyDescent="0.2">
      <c r="A248" s="24" t="s">
        <v>1017</v>
      </c>
      <c r="B248" s="25">
        <v>17</v>
      </c>
      <c r="C248" s="25" t="s">
        <v>233</v>
      </c>
      <c r="D248" s="26" t="s">
        <v>47</v>
      </c>
      <c r="E248" s="32" t="s">
        <v>4215</v>
      </c>
      <c r="F248" s="32"/>
      <c r="G248" s="33"/>
      <c r="H248" s="32" t="s">
        <v>4216</v>
      </c>
      <c r="I248" s="25">
        <v>2018</v>
      </c>
      <c r="J248" s="25">
        <v>2030</v>
      </c>
      <c r="K248" s="25" t="s">
        <v>57</v>
      </c>
      <c r="L248" s="25"/>
      <c r="M248" s="25"/>
      <c r="N248" s="25" t="s">
        <v>4217</v>
      </c>
      <c r="O248" s="25" t="s">
        <v>46</v>
      </c>
      <c r="P248" s="26" t="s">
        <v>38</v>
      </c>
      <c r="Q248" s="26"/>
      <c r="R248" s="26"/>
      <c r="S248" s="27"/>
      <c r="T248" s="27"/>
      <c r="U248" s="27"/>
      <c r="V248" s="28">
        <v>6000</v>
      </c>
      <c r="W248" s="34"/>
      <c r="X248" s="30">
        <v>6000</v>
      </c>
      <c r="Y248" s="34"/>
      <c r="Z248" s="29" t="s">
        <v>221</v>
      </c>
      <c r="AA248" s="29" t="s">
        <v>106</v>
      </c>
      <c r="AB248" s="29"/>
      <c r="AC248" s="29" t="s">
        <v>4218</v>
      </c>
      <c r="AD248" s="31" t="s">
        <v>233</v>
      </c>
      <c r="AE248" s="31" t="s">
        <v>47</v>
      </c>
    </row>
    <row r="249" spans="1:31" s="35" customFormat="1" ht="24" x14ac:dyDescent="0.2">
      <c r="A249" s="24" t="s">
        <v>1017</v>
      </c>
      <c r="B249" s="25">
        <v>18</v>
      </c>
      <c r="C249" s="25" t="s">
        <v>30</v>
      </c>
      <c r="D249" s="26" t="s">
        <v>291</v>
      </c>
      <c r="E249" s="32" t="s">
        <v>4219</v>
      </c>
      <c r="F249" s="32"/>
      <c r="G249" s="33"/>
      <c r="H249" s="32" t="s">
        <v>4182</v>
      </c>
      <c r="I249" s="25">
        <v>2020</v>
      </c>
      <c r="J249" s="25">
        <v>2025</v>
      </c>
      <c r="K249" s="25" t="s">
        <v>36</v>
      </c>
      <c r="L249" s="25"/>
      <c r="M249" s="25"/>
      <c r="N249" s="25"/>
      <c r="O249" s="25" t="s">
        <v>37</v>
      </c>
      <c r="P249" s="26" t="s">
        <v>461</v>
      </c>
      <c r="Q249" s="26" t="s">
        <v>460</v>
      </c>
      <c r="R249" s="26" t="s">
        <v>80</v>
      </c>
      <c r="S249" s="27"/>
      <c r="T249" s="27"/>
      <c r="U249" s="27"/>
      <c r="V249" s="28">
        <v>6000</v>
      </c>
      <c r="W249" s="34"/>
      <c r="X249" s="30">
        <v>6000</v>
      </c>
      <c r="Y249" s="34"/>
      <c r="Z249" s="29" t="s">
        <v>285</v>
      </c>
      <c r="AA249" s="29"/>
      <c r="AB249" s="29"/>
      <c r="AC249" s="29" t="s">
        <v>4220</v>
      </c>
      <c r="AD249" s="31" t="s">
        <v>30</v>
      </c>
      <c r="AE249" s="31" t="s">
        <v>291</v>
      </c>
    </row>
    <row r="250" spans="1:31" s="35" customFormat="1" ht="48" x14ac:dyDescent="0.2">
      <c r="A250" s="24" t="s">
        <v>1017</v>
      </c>
      <c r="B250" s="25">
        <v>19</v>
      </c>
      <c r="C250" s="25" t="s">
        <v>30</v>
      </c>
      <c r="D250" s="26" t="s">
        <v>291</v>
      </c>
      <c r="E250" s="32" t="s">
        <v>4221</v>
      </c>
      <c r="F250" s="32"/>
      <c r="G250" s="33"/>
      <c r="H250" s="32" t="s">
        <v>4182</v>
      </c>
      <c r="I250" s="25">
        <v>2018</v>
      </c>
      <c r="J250" s="25">
        <v>2030</v>
      </c>
      <c r="K250" s="25" t="s">
        <v>57</v>
      </c>
      <c r="L250" s="25"/>
      <c r="M250" s="25"/>
      <c r="N250" s="25" t="s">
        <v>4222</v>
      </c>
      <c r="O250" s="25" t="s">
        <v>37</v>
      </c>
      <c r="P250" s="26" t="s">
        <v>460</v>
      </c>
      <c r="Q250" s="26"/>
      <c r="R250" s="26"/>
      <c r="S250" s="27"/>
      <c r="T250" s="27"/>
      <c r="U250" s="27"/>
      <c r="V250" s="28"/>
      <c r="W250" s="34">
        <v>10000</v>
      </c>
      <c r="X250" s="30">
        <v>120000</v>
      </c>
      <c r="Y250" s="34"/>
      <c r="Z250" s="29" t="s">
        <v>106</v>
      </c>
      <c r="AA250" s="29"/>
      <c r="AB250" s="29"/>
      <c r="AC250" s="29" t="s">
        <v>4223</v>
      </c>
      <c r="AD250" s="31" t="s">
        <v>30</v>
      </c>
      <c r="AE250" s="31" t="s">
        <v>291</v>
      </c>
    </row>
    <row r="251" spans="1:31" s="35" customFormat="1" ht="48" x14ac:dyDescent="0.2">
      <c r="A251" s="24" t="s">
        <v>1017</v>
      </c>
      <c r="B251" s="25">
        <v>20</v>
      </c>
      <c r="C251" s="25" t="s">
        <v>233</v>
      </c>
      <c r="D251" s="26" t="s">
        <v>291</v>
      </c>
      <c r="E251" s="32" t="s">
        <v>4224</v>
      </c>
      <c r="F251" s="32"/>
      <c r="G251" s="33"/>
      <c r="H251" s="32" t="s">
        <v>4216</v>
      </c>
      <c r="I251" s="25">
        <v>2027</v>
      </c>
      <c r="J251" s="25">
        <v>2029</v>
      </c>
      <c r="K251" s="25" t="s">
        <v>36</v>
      </c>
      <c r="L251" s="25"/>
      <c r="M251" s="25"/>
      <c r="N251" s="25" t="s">
        <v>4225</v>
      </c>
      <c r="O251" s="25" t="s">
        <v>37</v>
      </c>
      <c r="P251" s="26" t="s">
        <v>605</v>
      </c>
      <c r="Q251" s="26"/>
      <c r="R251" s="26"/>
      <c r="S251" s="27"/>
      <c r="T251" s="27"/>
      <c r="U251" s="27"/>
      <c r="V251" s="28"/>
      <c r="W251" s="34"/>
      <c r="X251" s="30">
        <v>0</v>
      </c>
      <c r="Y251" s="34"/>
      <c r="Z251" s="29" t="s">
        <v>106</v>
      </c>
      <c r="AA251" s="29"/>
      <c r="AB251" s="29"/>
      <c r="AC251" s="29" t="s">
        <v>4200</v>
      </c>
      <c r="AD251" s="31" t="s">
        <v>233</v>
      </c>
      <c r="AE251" s="31" t="s">
        <v>291</v>
      </c>
    </row>
    <row r="252" spans="1:31" s="35" customFormat="1" ht="48" x14ac:dyDescent="0.2">
      <c r="A252" s="24" t="s">
        <v>1017</v>
      </c>
      <c r="B252" s="25">
        <v>21</v>
      </c>
      <c r="C252" s="25" t="s">
        <v>30</v>
      </c>
      <c r="D252" s="16" t="s">
        <v>676</v>
      </c>
      <c r="E252" s="32" t="s">
        <v>4226</v>
      </c>
      <c r="F252" s="32"/>
      <c r="G252" s="33"/>
      <c r="H252" s="32" t="s">
        <v>4227</v>
      </c>
      <c r="I252" s="25">
        <v>2020</v>
      </c>
      <c r="J252" s="25">
        <v>2030</v>
      </c>
      <c r="K252" s="25" t="s">
        <v>36</v>
      </c>
      <c r="L252" s="25"/>
      <c r="M252" s="25"/>
      <c r="N252" s="25" t="s">
        <v>602</v>
      </c>
      <c r="O252" s="25" t="s">
        <v>37</v>
      </c>
      <c r="P252" s="26" t="s">
        <v>605</v>
      </c>
      <c r="Q252" s="26" t="s">
        <v>68</v>
      </c>
      <c r="R252" s="26"/>
      <c r="S252" s="27"/>
      <c r="T252" s="27"/>
      <c r="U252" s="27"/>
      <c r="V252" s="28"/>
      <c r="W252" s="34"/>
      <c r="X252" s="30">
        <v>0</v>
      </c>
      <c r="Y252" s="34"/>
      <c r="Z252" s="29" t="s">
        <v>106</v>
      </c>
      <c r="AA252" s="29"/>
      <c r="AB252" s="29"/>
      <c r="AC252" s="29" t="s">
        <v>4228</v>
      </c>
      <c r="AD252" s="31" t="s">
        <v>30</v>
      </c>
      <c r="AE252" s="31" t="s">
        <v>31</v>
      </c>
    </row>
    <row r="253" spans="1:31" s="35" customFormat="1" ht="48" x14ac:dyDescent="0.2">
      <c r="A253" s="24" t="s">
        <v>1017</v>
      </c>
      <c r="B253" s="25">
        <v>22</v>
      </c>
      <c r="C253" s="25" t="s">
        <v>30</v>
      </c>
      <c r="D253" s="26" t="s">
        <v>106</v>
      </c>
      <c r="E253" s="32" t="s">
        <v>4229</v>
      </c>
      <c r="F253" s="32"/>
      <c r="G253" s="33"/>
      <c r="H253" s="32" t="s">
        <v>4230</v>
      </c>
      <c r="I253" s="25">
        <v>2020</v>
      </c>
      <c r="J253" s="25">
        <v>2030</v>
      </c>
      <c r="K253" s="25" t="s">
        <v>36</v>
      </c>
      <c r="L253" s="25"/>
      <c r="M253" s="25"/>
      <c r="N253" s="25"/>
      <c r="O253" s="25" t="s">
        <v>37</v>
      </c>
      <c r="P253" s="26" t="s">
        <v>186</v>
      </c>
      <c r="Q253" s="26"/>
      <c r="R253" s="26"/>
      <c r="S253" s="27"/>
      <c r="T253" s="27"/>
      <c r="U253" s="27"/>
      <c r="V253" s="28"/>
      <c r="W253" s="34"/>
      <c r="X253" s="30">
        <v>0</v>
      </c>
      <c r="Y253" s="34"/>
      <c r="Z253" s="29" t="s">
        <v>106</v>
      </c>
      <c r="AA253" s="29"/>
      <c r="AB253" s="29"/>
      <c r="AC253" s="29" t="s">
        <v>4231</v>
      </c>
      <c r="AD253" s="31" t="s">
        <v>30</v>
      </c>
      <c r="AE253" s="31" t="s">
        <v>106</v>
      </c>
    </row>
    <row r="254" spans="1:31" s="35" customFormat="1" ht="36" x14ac:dyDescent="0.2">
      <c r="A254" s="24" t="s">
        <v>1017</v>
      </c>
      <c r="B254" s="25">
        <v>23</v>
      </c>
      <c r="C254" s="25" t="s">
        <v>30</v>
      </c>
      <c r="D254" s="26" t="s">
        <v>106</v>
      </c>
      <c r="E254" s="32" t="s">
        <v>4232</v>
      </c>
      <c r="F254" s="32"/>
      <c r="G254" s="33"/>
      <c r="H254" s="32" t="s">
        <v>4233</v>
      </c>
      <c r="I254" s="25">
        <v>2021</v>
      </c>
      <c r="J254" s="25">
        <v>2030</v>
      </c>
      <c r="K254" s="25" t="s">
        <v>36</v>
      </c>
      <c r="L254" s="25"/>
      <c r="M254" s="25"/>
      <c r="N254" s="25" t="s">
        <v>4186</v>
      </c>
      <c r="O254" s="25" t="s">
        <v>37</v>
      </c>
      <c r="P254" s="26" t="s">
        <v>186</v>
      </c>
      <c r="Q254" s="26"/>
      <c r="R254" s="26"/>
      <c r="S254" s="27"/>
      <c r="T254" s="27"/>
      <c r="U254" s="27"/>
      <c r="V254" s="28">
        <v>5000</v>
      </c>
      <c r="W254" s="34"/>
      <c r="X254" s="30">
        <v>5000</v>
      </c>
      <c r="Y254" s="34"/>
      <c r="Z254" s="29" t="s">
        <v>422</v>
      </c>
      <c r="AA254" s="29"/>
      <c r="AB254" s="29"/>
      <c r="AC254" s="29" t="s">
        <v>4234</v>
      </c>
      <c r="AD254" s="31" t="s">
        <v>30</v>
      </c>
      <c r="AE254" s="31" t="s">
        <v>106</v>
      </c>
    </row>
    <row r="255" spans="1:31" s="35" customFormat="1" ht="36" x14ac:dyDescent="0.2">
      <c r="A255" s="24" t="s">
        <v>1017</v>
      </c>
      <c r="B255" s="25">
        <v>24</v>
      </c>
      <c r="C255" s="25" t="s">
        <v>30</v>
      </c>
      <c r="D255" s="26" t="s">
        <v>106</v>
      </c>
      <c r="E255" s="32" t="s">
        <v>4235</v>
      </c>
      <c r="F255" s="32"/>
      <c r="G255" s="33"/>
      <c r="H255" s="32" t="s">
        <v>4233</v>
      </c>
      <c r="I255" s="25">
        <v>2020</v>
      </c>
      <c r="J255" s="25">
        <v>2030</v>
      </c>
      <c r="K255" s="25" t="s">
        <v>36</v>
      </c>
      <c r="L255" s="25"/>
      <c r="M255" s="25"/>
      <c r="N255" s="25"/>
      <c r="O255" s="25" t="s">
        <v>37</v>
      </c>
      <c r="P255" s="26" t="s">
        <v>186</v>
      </c>
      <c r="Q255" s="26"/>
      <c r="R255" s="26"/>
      <c r="S255" s="27"/>
      <c r="T255" s="27"/>
      <c r="U255" s="27"/>
      <c r="V255" s="28">
        <v>18000</v>
      </c>
      <c r="W255" s="34"/>
      <c r="X255" s="30">
        <v>18000</v>
      </c>
      <c r="Y255" s="34"/>
      <c r="Z255" s="29" t="s">
        <v>106</v>
      </c>
      <c r="AA255" s="29"/>
      <c r="AB255" s="29"/>
      <c r="AC255" s="29" t="s">
        <v>4200</v>
      </c>
      <c r="AD255" s="31" t="s">
        <v>30</v>
      </c>
      <c r="AE255" s="31" t="s">
        <v>106</v>
      </c>
    </row>
    <row r="256" spans="1:31" s="35" customFormat="1" ht="36" x14ac:dyDescent="0.2">
      <c r="A256" s="24" t="s">
        <v>1017</v>
      </c>
      <c r="B256" s="25">
        <v>25</v>
      </c>
      <c r="C256" s="25" t="s">
        <v>30</v>
      </c>
      <c r="D256" s="26" t="s">
        <v>106</v>
      </c>
      <c r="E256" s="32" t="s">
        <v>4236</v>
      </c>
      <c r="F256" s="32"/>
      <c r="G256" s="33"/>
      <c r="H256" s="32" t="s">
        <v>4182</v>
      </c>
      <c r="I256" s="25">
        <v>2028</v>
      </c>
      <c r="J256" s="25">
        <v>2030</v>
      </c>
      <c r="K256" s="25" t="s">
        <v>36</v>
      </c>
      <c r="L256" s="25"/>
      <c r="M256" s="25"/>
      <c r="N256" s="25"/>
      <c r="O256" s="25" t="s">
        <v>37</v>
      </c>
      <c r="P256" s="26" t="s">
        <v>186</v>
      </c>
      <c r="Q256" s="26"/>
      <c r="R256" s="26"/>
      <c r="S256" s="27"/>
      <c r="T256" s="27"/>
      <c r="U256" s="27"/>
      <c r="V256" s="28"/>
      <c r="W256" s="34">
        <v>3500</v>
      </c>
      <c r="X256" s="30">
        <v>7000</v>
      </c>
      <c r="Y256" s="34"/>
      <c r="Z256" s="29"/>
      <c r="AA256" s="29"/>
      <c r="AB256" s="29"/>
      <c r="AC256" s="29"/>
      <c r="AD256" s="31" t="s">
        <v>30</v>
      </c>
      <c r="AE256" s="31" t="s">
        <v>106</v>
      </c>
    </row>
    <row r="257" spans="1:31" s="35" customFormat="1" ht="48" x14ac:dyDescent="0.2">
      <c r="A257" s="24" t="s">
        <v>1017</v>
      </c>
      <c r="B257" s="25">
        <v>26</v>
      </c>
      <c r="C257" s="25" t="s">
        <v>30</v>
      </c>
      <c r="D257" s="26" t="s">
        <v>106</v>
      </c>
      <c r="E257" s="32" t="s">
        <v>4237</v>
      </c>
      <c r="F257" s="32"/>
      <c r="G257" s="33"/>
      <c r="H257" s="32" t="s">
        <v>4238</v>
      </c>
      <c r="I257" s="25">
        <v>2018</v>
      </c>
      <c r="J257" s="25">
        <v>2030</v>
      </c>
      <c r="K257" s="25" t="s">
        <v>57</v>
      </c>
      <c r="L257" s="25" t="s">
        <v>139</v>
      </c>
      <c r="M257" s="25"/>
      <c r="N257" s="25"/>
      <c r="O257" s="25" t="s">
        <v>1492</v>
      </c>
      <c r="P257" s="26" t="s">
        <v>186</v>
      </c>
      <c r="Q257" s="26"/>
      <c r="R257" s="26"/>
      <c r="S257" s="27"/>
      <c r="T257" s="27"/>
      <c r="U257" s="27"/>
      <c r="V257" s="28"/>
      <c r="W257" s="34"/>
      <c r="X257" s="30">
        <v>0</v>
      </c>
      <c r="Y257" s="34"/>
      <c r="Z257" s="29"/>
      <c r="AA257" s="29"/>
      <c r="AB257" s="29"/>
      <c r="AC257" s="29"/>
      <c r="AD257" s="31" t="s">
        <v>30</v>
      </c>
      <c r="AE257" s="31" t="s">
        <v>106</v>
      </c>
    </row>
    <row r="258" spans="1:31" s="35" customFormat="1" ht="36" x14ac:dyDescent="0.2">
      <c r="A258" s="24" t="s">
        <v>1017</v>
      </c>
      <c r="B258" s="25">
        <v>27</v>
      </c>
      <c r="C258" s="25" t="s">
        <v>58</v>
      </c>
      <c r="D258" s="26" t="s">
        <v>90</v>
      </c>
      <c r="E258" s="32" t="s">
        <v>4239</v>
      </c>
      <c r="F258" s="32"/>
      <c r="G258" s="33"/>
      <c r="H258" s="32" t="s">
        <v>4240</v>
      </c>
      <c r="I258" s="25">
        <v>2020</v>
      </c>
      <c r="J258" s="25">
        <v>2030</v>
      </c>
      <c r="K258" s="25" t="s">
        <v>36</v>
      </c>
      <c r="L258" s="25"/>
      <c r="M258" s="25" t="s">
        <v>139</v>
      </c>
      <c r="N258" s="25" t="s">
        <v>4241</v>
      </c>
      <c r="O258" s="25" t="s">
        <v>37</v>
      </c>
      <c r="P258" s="26" t="s">
        <v>144</v>
      </c>
      <c r="Q258" s="26" t="s">
        <v>80</v>
      </c>
      <c r="R258" s="26"/>
      <c r="S258" s="27" t="s">
        <v>4242</v>
      </c>
      <c r="T258" s="27"/>
      <c r="U258" s="27"/>
      <c r="V258" s="28"/>
      <c r="W258" s="34"/>
      <c r="X258" s="30">
        <v>0</v>
      </c>
      <c r="Y258" s="34"/>
      <c r="Z258" s="29"/>
      <c r="AA258" s="29"/>
      <c r="AB258" s="29"/>
      <c r="AC258" s="29"/>
      <c r="AD258" s="31" t="s">
        <v>58</v>
      </c>
      <c r="AE258" s="31" t="s">
        <v>90</v>
      </c>
    </row>
    <row r="259" spans="1:31" s="35" customFormat="1" ht="120" x14ac:dyDescent="0.2">
      <c r="A259" s="24" t="s">
        <v>1019</v>
      </c>
      <c r="B259" s="25">
        <v>1</v>
      </c>
      <c r="C259" s="25" t="s">
        <v>30</v>
      </c>
      <c r="D259" s="26" t="s">
        <v>47</v>
      </c>
      <c r="E259" s="32" t="s">
        <v>2121</v>
      </c>
      <c r="F259" s="32" t="s">
        <v>2122</v>
      </c>
      <c r="G259" s="33" t="s">
        <v>2123</v>
      </c>
      <c r="H259" s="32" t="s">
        <v>907</v>
      </c>
      <c r="I259" s="25">
        <v>2005</v>
      </c>
      <c r="J259" s="25">
        <v>2030</v>
      </c>
      <c r="K259" s="25" t="s">
        <v>57</v>
      </c>
      <c r="L259" s="25"/>
      <c r="M259" s="25"/>
      <c r="N259" s="25" t="s">
        <v>289</v>
      </c>
      <c r="O259" s="25" t="s">
        <v>46</v>
      </c>
      <c r="P259" s="26" t="s">
        <v>38</v>
      </c>
      <c r="Q259" s="26"/>
      <c r="R259" s="26"/>
      <c r="S259" s="27"/>
      <c r="T259" s="27" t="s">
        <v>2124</v>
      </c>
      <c r="U259" s="27" t="s">
        <v>2125</v>
      </c>
      <c r="V259" s="28"/>
      <c r="W259" s="34">
        <v>4000</v>
      </c>
      <c r="X259" s="30">
        <v>100000</v>
      </c>
      <c r="Y259" s="34" t="s">
        <v>116</v>
      </c>
      <c r="Z259" s="29" t="s">
        <v>221</v>
      </c>
      <c r="AA259" s="29"/>
      <c r="AB259" s="29"/>
      <c r="AC259" s="29" t="s">
        <v>2126</v>
      </c>
      <c r="AD259" s="31" t="s">
        <v>30</v>
      </c>
      <c r="AE259" s="31" t="s">
        <v>47</v>
      </c>
    </row>
    <row r="260" spans="1:31" s="35" customFormat="1" ht="120" x14ac:dyDescent="0.2">
      <c r="A260" s="24" t="s">
        <v>1019</v>
      </c>
      <c r="B260" s="25">
        <v>2</v>
      </c>
      <c r="C260" s="25" t="s">
        <v>58</v>
      </c>
      <c r="D260" s="26" t="s">
        <v>47</v>
      </c>
      <c r="E260" s="32" t="s">
        <v>2127</v>
      </c>
      <c r="F260" s="32" t="s">
        <v>2128</v>
      </c>
      <c r="G260" s="33" t="s">
        <v>2129</v>
      </c>
      <c r="H260" s="32" t="s">
        <v>907</v>
      </c>
      <c r="I260" s="25">
        <v>2018</v>
      </c>
      <c r="J260" s="25">
        <v>2020</v>
      </c>
      <c r="K260" s="25" t="s">
        <v>36</v>
      </c>
      <c r="L260" s="25"/>
      <c r="M260" s="25"/>
      <c r="N260" s="25" t="s">
        <v>289</v>
      </c>
      <c r="O260" s="25" t="s">
        <v>46</v>
      </c>
      <c r="P260" s="26" t="s">
        <v>38</v>
      </c>
      <c r="Q260" s="26"/>
      <c r="R260" s="26"/>
      <c r="S260" s="27"/>
      <c r="T260" s="27" t="s">
        <v>2124</v>
      </c>
      <c r="U260" s="27" t="s">
        <v>2125</v>
      </c>
      <c r="V260" s="28">
        <v>0</v>
      </c>
      <c r="W260" s="34"/>
      <c r="X260" s="30">
        <v>0</v>
      </c>
      <c r="Y260" s="34" t="s">
        <v>42</v>
      </c>
      <c r="Z260" s="29" t="s">
        <v>221</v>
      </c>
      <c r="AA260" s="29"/>
      <c r="AB260" s="29"/>
      <c r="AC260" s="29" t="s">
        <v>2126</v>
      </c>
      <c r="AD260" s="31" t="s">
        <v>58</v>
      </c>
      <c r="AE260" s="31" t="s">
        <v>47</v>
      </c>
    </row>
    <row r="261" spans="1:31" s="35" customFormat="1" ht="96" x14ac:dyDescent="0.2">
      <c r="A261" s="24" t="s">
        <v>1019</v>
      </c>
      <c r="B261" s="25">
        <v>3</v>
      </c>
      <c r="C261" s="25" t="s">
        <v>58</v>
      </c>
      <c r="D261" s="26" t="s">
        <v>47</v>
      </c>
      <c r="E261" s="32" t="s">
        <v>2130</v>
      </c>
      <c r="F261" s="32" t="s">
        <v>2131</v>
      </c>
      <c r="G261" s="33" t="s">
        <v>2132</v>
      </c>
      <c r="H261" s="32" t="s">
        <v>907</v>
      </c>
      <c r="I261" s="25">
        <v>2020</v>
      </c>
      <c r="J261" s="25">
        <v>2030</v>
      </c>
      <c r="K261" s="25" t="s">
        <v>36</v>
      </c>
      <c r="L261" s="25" t="s">
        <v>139</v>
      </c>
      <c r="M261" s="25"/>
      <c r="N261" s="25" t="s">
        <v>2133</v>
      </c>
      <c r="O261" s="25" t="s">
        <v>46</v>
      </c>
      <c r="P261" s="26" t="s">
        <v>38</v>
      </c>
      <c r="Q261" s="26"/>
      <c r="R261" s="26"/>
      <c r="S261" s="27"/>
      <c r="T261" s="27" t="s">
        <v>2134</v>
      </c>
      <c r="U261" s="27" t="s">
        <v>2135</v>
      </c>
      <c r="V261" s="28">
        <v>0</v>
      </c>
      <c r="W261" s="34"/>
      <c r="X261" s="30">
        <v>0</v>
      </c>
      <c r="Y261" s="34" t="s">
        <v>42</v>
      </c>
      <c r="Z261" s="29" t="s">
        <v>221</v>
      </c>
      <c r="AA261" s="29"/>
      <c r="AB261" s="29"/>
      <c r="AC261" s="29" t="s">
        <v>2136</v>
      </c>
      <c r="AD261" s="31" t="s">
        <v>58</v>
      </c>
      <c r="AE261" s="31" t="s">
        <v>47</v>
      </c>
    </row>
    <row r="262" spans="1:31" s="35" customFormat="1" ht="120" x14ac:dyDescent="0.2">
      <c r="A262" s="24" t="s">
        <v>1019</v>
      </c>
      <c r="B262" s="25">
        <v>4</v>
      </c>
      <c r="C262" s="25" t="s">
        <v>30</v>
      </c>
      <c r="D262" s="26" t="s">
        <v>47</v>
      </c>
      <c r="E262" s="32" t="s">
        <v>2137</v>
      </c>
      <c r="F262" s="32" t="s">
        <v>2138</v>
      </c>
      <c r="G262" s="33" t="s">
        <v>2139</v>
      </c>
      <c r="H262" s="32" t="s">
        <v>907</v>
      </c>
      <c r="I262" s="25">
        <v>2019</v>
      </c>
      <c r="J262" s="25">
        <v>2030</v>
      </c>
      <c r="K262" s="25" t="s">
        <v>36</v>
      </c>
      <c r="L262" s="25"/>
      <c r="M262" s="25"/>
      <c r="N262" s="25" t="s">
        <v>289</v>
      </c>
      <c r="O262" s="25" t="s">
        <v>46</v>
      </c>
      <c r="P262" s="26" t="s">
        <v>38</v>
      </c>
      <c r="Q262" s="26" t="s">
        <v>128</v>
      </c>
      <c r="R262" s="26"/>
      <c r="S262" s="27"/>
      <c r="T262" s="27" t="s">
        <v>2140</v>
      </c>
      <c r="U262" s="27" t="s">
        <v>2141</v>
      </c>
      <c r="V262" s="28">
        <v>2500</v>
      </c>
      <c r="W262" s="34">
        <v>2000</v>
      </c>
      <c r="X262" s="30">
        <v>24500</v>
      </c>
      <c r="Y262" s="34" t="s">
        <v>62</v>
      </c>
      <c r="Z262" s="29" t="s">
        <v>221</v>
      </c>
      <c r="AA262" s="29"/>
      <c r="AB262" s="29"/>
      <c r="AC262" s="29" t="s">
        <v>2126</v>
      </c>
      <c r="AD262" s="31" t="s">
        <v>30</v>
      </c>
      <c r="AE262" s="31" t="s">
        <v>47</v>
      </c>
    </row>
    <row r="263" spans="1:31" s="35" customFormat="1" ht="96" x14ac:dyDescent="0.2">
      <c r="A263" s="24" t="s">
        <v>1019</v>
      </c>
      <c r="B263" s="25">
        <v>5</v>
      </c>
      <c r="C263" s="25" t="s">
        <v>216</v>
      </c>
      <c r="D263" s="26" t="s">
        <v>47</v>
      </c>
      <c r="E263" s="32" t="s">
        <v>2142</v>
      </c>
      <c r="F263" s="32" t="s">
        <v>2143</v>
      </c>
      <c r="G263" s="33" t="s">
        <v>2144</v>
      </c>
      <c r="H263" s="32" t="s">
        <v>907</v>
      </c>
      <c r="I263" s="25">
        <v>2017</v>
      </c>
      <c r="J263" s="25">
        <v>2030</v>
      </c>
      <c r="K263" s="25" t="s">
        <v>57</v>
      </c>
      <c r="L263" s="25"/>
      <c r="M263" s="25"/>
      <c r="N263" s="25" t="s">
        <v>2145</v>
      </c>
      <c r="O263" s="25" t="s">
        <v>67</v>
      </c>
      <c r="P263" s="26" t="s">
        <v>128</v>
      </c>
      <c r="Q263" s="26" t="s">
        <v>248</v>
      </c>
      <c r="R263" s="26" t="s">
        <v>307</v>
      </c>
      <c r="S263" s="27"/>
      <c r="T263" s="27" t="s">
        <v>2146</v>
      </c>
      <c r="U263" s="27" t="s">
        <v>2147</v>
      </c>
      <c r="V263" s="28">
        <v>0</v>
      </c>
      <c r="W263" s="34"/>
      <c r="X263" s="30">
        <v>0</v>
      </c>
      <c r="Y263" s="34" t="s">
        <v>42</v>
      </c>
      <c r="Z263" s="29" t="s">
        <v>221</v>
      </c>
      <c r="AA263" s="29"/>
      <c r="AB263" s="29"/>
      <c r="AC263" s="29" t="s">
        <v>2136</v>
      </c>
      <c r="AD263" s="31" t="s">
        <v>216</v>
      </c>
      <c r="AE263" s="31" t="s">
        <v>47</v>
      </c>
    </row>
    <row r="264" spans="1:31" s="35" customFormat="1" ht="96" x14ac:dyDescent="0.2">
      <c r="A264" s="24" t="s">
        <v>1019</v>
      </c>
      <c r="B264" s="25">
        <v>6</v>
      </c>
      <c r="C264" s="25" t="s">
        <v>216</v>
      </c>
      <c r="D264" s="26" t="s">
        <v>47</v>
      </c>
      <c r="E264" s="32" t="s">
        <v>2148</v>
      </c>
      <c r="F264" s="32" t="s">
        <v>2149</v>
      </c>
      <c r="G264" s="33" t="s">
        <v>2150</v>
      </c>
      <c r="H264" s="32" t="s">
        <v>907</v>
      </c>
      <c r="I264" s="25">
        <v>2018</v>
      </c>
      <c r="J264" s="25">
        <v>2030</v>
      </c>
      <c r="K264" s="25" t="s">
        <v>36</v>
      </c>
      <c r="L264" s="25"/>
      <c r="M264" s="25"/>
      <c r="N264" s="25" t="s">
        <v>602</v>
      </c>
      <c r="O264" s="25" t="s">
        <v>67</v>
      </c>
      <c r="P264" s="26" t="s">
        <v>174</v>
      </c>
      <c r="Q264" s="26" t="s">
        <v>248</v>
      </c>
      <c r="R264" s="26" t="s">
        <v>307</v>
      </c>
      <c r="S264" s="27"/>
      <c r="T264" s="27" t="s">
        <v>2151</v>
      </c>
      <c r="U264" s="27" t="s">
        <v>2152</v>
      </c>
      <c r="V264" s="28">
        <v>0</v>
      </c>
      <c r="W264" s="34"/>
      <c r="X264" s="30">
        <v>0</v>
      </c>
      <c r="Y264" s="34" t="s">
        <v>42</v>
      </c>
      <c r="Z264" s="29" t="s">
        <v>221</v>
      </c>
      <c r="AA264" s="29"/>
      <c r="AB264" s="29"/>
      <c r="AC264" s="29" t="s">
        <v>2136</v>
      </c>
      <c r="AD264" s="31" t="s">
        <v>216</v>
      </c>
      <c r="AE264" s="31" t="s">
        <v>47</v>
      </c>
    </row>
    <row r="265" spans="1:31" s="35" customFormat="1" ht="60" x14ac:dyDescent="0.2">
      <c r="A265" s="24" t="s">
        <v>1019</v>
      </c>
      <c r="B265" s="25">
        <v>7</v>
      </c>
      <c r="C265" s="25" t="s">
        <v>58</v>
      </c>
      <c r="D265" s="26" t="s">
        <v>52</v>
      </c>
      <c r="E265" s="32" t="s">
        <v>2153</v>
      </c>
      <c r="F265" s="32" t="s">
        <v>2154</v>
      </c>
      <c r="G265" s="33" t="s">
        <v>2155</v>
      </c>
      <c r="H265" s="32" t="s">
        <v>907</v>
      </c>
      <c r="I265" s="25">
        <v>2018</v>
      </c>
      <c r="J265" s="25">
        <v>2020</v>
      </c>
      <c r="K265" s="25" t="s">
        <v>36</v>
      </c>
      <c r="L265" s="25" t="s">
        <v>139</v>
      </c>
      <c r="M265" s="25"/>
      <c r="N265" s="25" t="s">
        <v>289</v>
      </c>
      <c r="O265" s="25" t="s">
        <v>67</v>
      </c>
      <c r="P265" s="26" t="s">
        <v>68</v>
      </c>
      <c r="Q265" s="26"/>
      <c r="R265" s="26"/>
      <c r="S265" s="27"/>
      <c r="T265" s="27" t="s">
        <v>2156</v>
      </c>
      <c r="U265" s="27" t="s">
        <v>2157</v>
      </c>
      <c r="V265" s="28">
        <v>0</v>
      </c>
      <c r="W265" s="34"/>
      <c r="X265" s="30">
        <v>0</v>
      </c>
      <c r="Y265" s="34" t="s">
        <v>42</v>
      </c>
      <c r="Z265" s="29" t="s">
        <v>52</v>
      </c>
      <c r="AA265" s="29"/>
      <c r="AB265" s="29"/>
      <c r="AC265" s="29" t="s">
        <v>2158</v>
      </c>
      <c r="AD265" s="31" t="s">
        <v>58</v>
      </c>
      <c r="AE265" s="31" t="s">
        <v>52</v>
      </c>
    </row>
    <row r="266" spans="1:31" s="35" customFormat="1" ht="36" x14ac:dyDescent="0.2">
      <c r="A266" s="24" t="s">
        <v>1019</v>
      </c>
      <c r="B266" s="25">
        <v>8</v>
      </c>
      <c r="C266" s="25" t="s">
        <v>58</v>
      </c>
      <c r="D266" s="26" t="s">
        <v>52</v>
      </c>
      <c r="E266" s="32" t="s">
        <v>2159</v>
      </c>
      <c r="F266" s="32" t="s">
        <v>2160</v>
      </c>
      <c r="G266" s="33" t="s">
        <v>2161</v>
      </c>
      <c r="H266" s="32" t="s">
        <v>907</v>
      </c>
      <c r="I266" s="25">
        <v>2018</v>
      </c>
      <c r="J266" s="25">
        <v>2030</v>
      </c>
      <c r="K266" s="25" t="s">
        <v>36</v>
      </c>
      <c r="L266" s="25" t="s">
        <v>139</v>
      </c>
      <c r="M266" s="25"/>
      <c r="N266" s="25" t="s">
        <v>289</v>
      </c>
      <c r="O266" s="25" t="s">
        <v>67</v>
      </c>
      <c r="P266" s="26" t="s">
        <v>68</v>
      </c>
      <c r="Q266" s="26"/>
      <c r="R266" s="26"/>
      <c r="S266" s="27"/>
      <c r="T266" s="27" t="s">
        <v>2156</v>
      </c>
      <c r="U266" s="27" t="s">
        <v>2157</v>
      </c>
      <c r="V266" s="28">
        <v>3500</v>
      </c>
      <c r="W266" s="34"/>
      <c r="X266" s="30">
        <v>3500</v>
      </c>
      <c r="Y266" s="34" t="s">
        <v>42</v>
      </c>
      <c r="Z266" s="29"/>
      <c r="AA266" s="29"/>
      <c r="AB266" s="29"/>
      <c r="AC266" s="29"/>
      <c r="AD266" s="31" t="s">
        <v>58</v>
      </c>
      <c r="AE266" s="31" t="s">
        <v>52</v>
      </c>
    </row>
    <row r="267" spans="1:31" s="35" customFormat="1" ht="72" x14ac:dyDescent="0.2">
      <c r="A267" s="24" t="s">
        <v>1019</v>
      </c>
      <c r="B267" s="25">
        <v>9</v>
      </c>
      <c r="C267" s="25" t="s">
        <v>58</v>
      </c>
      <c r="D267" s="26" t="s">
        <v>52</v>
      </c>
      <c r="E267" s="32" t="s">
        <v>987</v>
      </c>
      <c r="F267" s="32" t="s">
        <v>2162</v>
      </c>
      <c r="G267" s="33" t="s">
        <v>2163</v>
      </c>
      <c r="H267" s="32" t="s">
        <v>907</v>
      </c>
      <c r="I267" s="25">
        <v>2020</v>
      </c>
      <c r="J267" s="25">
        <v>2030</v>
      </c>
      <c r="K267" s="25" t="s">
        <v>36</v>
      </c>
      <c r="L267" s="25" t="s">
        <v>139</v>
      </c>
      <c r="M267" s="25"/>
      <c r="N267" s="25" t="s">
        <v>289</v>
      </c>
      <c r="O267" s="25" t="s">
        <v>67</v>
      </c>
      <c r="P267" s="26" t="s">
        <v>68</v>
      </c>
      <c r="Q267" s="26" t="s">
        <v>396</v>
      </c>
      <c r="R267" s="26"/>
      <c r="S267" s="27"/>
      <c r="T267" s="27" t="s">
        <v>2164</v>
      </c>
      <c r="U267" s="27" t="s">
        <v>2165</v>
      </c>
      <c r="V267" s="28">
        <v>20000</v>
      </c>
      <c r="W267" s="34"/>
      <c r="X267" s="30">
        <v>20000</v>
      </c>
      <c r="Y267" s="34" t="s">
        <v>62</v>
      </c>
      <c r="Z267" s="29" t="s">
        <v>52</v>
      </c>
      <c r="AA267" s="29"/>
      <c r="AB267" s="29"/>
      <c r="AC267" s="29" t="s">
        <v>2158</v>
      </c>
      <c r="AD267" s="31" t="s">
        <v>58</v>
      </c>
      <c r="AE267" s="31" t="s">
        <v>52</v>
      </c>
    </row>
    <row r="268" spans="1:31" s="35" customFormat="1" ht="60" x14ac:dyDescent="0.2">
      <c r="A268" s="24" t="s">
        <v>1019</v>
      </c>
      <c r="B268" s="25">
        <v>10</v>
      </c>
      <c r="C268" s="25" t="s">
        <v>30</v>
      </c>
      <c r="D268" s="26" t="s">
        <v>52</v>
      </c>
      <c r="E268" s="32" t="s">
        <v>2166</v>
      </c>
      <c r="F268" s="32" t="s">
        <v>2167</v>
      </c>
      <c r="G268" s="33" t="s">
        <v>2168</v>
      </c>
      <c r="H268" s="32" t="s">
        <v>907</v>
      </c>
      <c r="I268" s="25">
        <v>2020</v>
      </c>
      <c r="J268" s="25">
        <v>2030</v>
      </c>
      <c r="K268" s="25" t="s">
        <v>36</v>
      </c>
      <c r="L268" s="25"/>
      <c r="M268" s="25"/>
      <c r="N268" s="25" t="s">
        <v>289</v>
      </c>
      <c r="O268" s="25" t="s">
        <v>1097</v>
      </c>
      <c r="P268" s="26" t="s">
        <v>39</v>
      </c>
      <c r="Q268" s="26" t="s">
        <v>40</v>
      </c>
      <c r="R268" s="26"/>
      <c r="S268" s="27"/>
      <c r="T268" s="27" t="s">
        <v>2169</v>
      </c>
      <c r="U268" s="27" t="s">
        <v>2170</v>
      </c>
      <c r="V268" s="28"/>
      <c r="W268" s="34">
        <v>500</v>
      </c>
      <c r="X268" s="30">
        <v>5000</v>
      </c>
      <c r="Y268" s="34" t="s">
        <v>42</v>
      </c>
      <c r="Z268" s="29" t="s">
        <v>52</v>
      </c>
      <c r="AA268" s="29"/>
      <c r="AB268" s="29"/>
      <c r="AC268" s="29" t="s">
        <v>2158</v>
      </c>
      <c r="AD268" s="31" t="s">
        <v>30</v>
      </c>
      <c r="AE268" s="31" t="s">
        <v>52</v>
      </c>
    </row>
    <row r="269" spans="1:31" s="35" customFormat="1" ht="60" x14ac:dyDescent="0.2">
      <c r="A269" s="24" t="s">
        <v>1019</v>
      </c>
      <c r="B269" s="25">
        <v>11</v>
      </c>
      <c r="C269" s="25" t="s">
        <v>30</v>
      </c>
      <c r="D269" s="26" t="s">
        <v>52</v>
      </c>
      <c r="E269" s="32" t="s">
        <v>2171</v>
      </c>
      <c r="F269" s="32" t="s">
        <v>2172</v>
      </c>
      <c r="G269" s="33" t="s">
        <v>2173</v>
      </c>
      <c r="H269" s="32" t="s">
        <v>907</v>
      </c>
      <c r="I269" s="25">
        <v>2020</v>
      </c>
      <c r="J269" s="25">
        <v>2030</v>
      </c>
      <c r="K269" s="25" t="s">
        <v>36</v>
      </c>
      <c r="L269" s="25" t="s">
        <v>139</v>
      </c>
      <c r="M269" s="25"/>
      <c r="N269" s="25" t="s">
        <v>289</v>
      </c>
      <c r="O269" s="25" t="s">
        <v>67</v>
      </c>
      <c r="P269" s="26" t="s">
        <v>68</v>
      </c>
      <c r="Q269" s="26"/>
      <c r="R269" s="26"/>
      <c r="S269" s="27"/>
      <c r="T269" s="27" t="s">
        <v>2174</v>
      </c>
      <c r="U269" s="27" t="s">
        <v>2175</v>
      </c>
      <c r="V269" s="28">
        <v>20000</v>
      </c>
      <c r="W269" s="34"/>
      <c r="X269" s="30">
        <v>20000</v>
      </c>
      <c r="Y269" s="34" t="s">
        <v>62</v>
      </c>
      <c r="Z269" s="29" t="s">
        <v>52</v>
      </c>
      <c r="AA269" s="29"/>
      <c r="AB269" s="29"/>
      <c r="AC269" s="29" t="s">
        <v>2158</v>
      </c>
      <c r="AD269" s="31" t="s">
        <v>30</v>
      </c>
      <c r="AE269" s="31" t="s">
        <v>52</v>
      </c>
    </row>
    <row r="270" spans="1:31" s="35" customFormat="1" ht="60" x14ac:dyDescent="0.2">
      <c r="A270" s="24" t="s">
        <v>1019</v>
      </c>
      <c r="B270" s="25">
        <v>12</v>
      </c>
      <c r="C270" s="25" t="s">
        <v>30</v>
      </c>
      <c r="D270" s="26" t="s">
        <v>291</v>
      </c>
      <c r="E270" s="32" t="s">
        <v>978</v>
      </c>
      <c r="F270" s="32" t="s">
        <v>2176</v>
      </c>
      <c r="G270" s="33" t="s">
        <v>2177</v>
      </c>
      <c r="H270" s="32" t="s">
        <v>907</v>
      </c>
      <c r="I270" s="25">
        <v>2022</v>
      </c>
      <c r="J270" s="25">
        <v>2025</v>
      </c>
      <c r="K270" s="25" t="s">
        <v>36</v>
      </c>
      <c r="L270" s="25"/>
      <c r="M270" s="25"/>
      <c r="N270" s="25" t="s">
        <v>289</v>
      </c>
      <c r="O270" s="25" t="s">
        <v>67</v>
      </c>
      <c r="P270" s="26" t="s">
        <v>80</v>
      </c>
      <c r="Q270" s="26"/>
      <c r="R270" s="26"/>
      <c r="S270" s="27"/>
      <c r="T270" s="27" t="s">
        <v>2178</v>
      </c>
      <c r="U270" s="27" t="s">
        <v>2179</v>
      </c>
      <c r="V270" s="28">
        <v>3750</v>
      </c>
      <c r="W270" s="34"/>
      <c r="X270" s="30">
        <v>3750</v>
      </c>
      <c r="Y270" s="34" t="s">
        <v>42</v>
      </c>
      <c r="Z270" s="29" t="s">
        <v>285</v>
      </c>
      <c r="AA270" s="29"/>
      <c r="AB270" s="29"/>
      <c r="AC270" s="29" t="s">
        <v>2180</v>
      </c>
      <c r="AD270" s="31" t="s">
        <v>30</v>
      </c>
      <c r="AE270" s="31" t="s">
        <v>291</v>
      </c>
    </row>
    <row r="271" spans="1:31" s="35" customFormat="1" ht="36" x14ac:dyDescent="0.2">
      <c r="A271" s="24" t="s">
        <v>1019</v>
      </c>
      <c r="B271" s="25">
        <v>13</v>
      </c>
      <c r="C271" s="25" t="s">
        <v>30</v>
      </c>
      <c r="D271" s="26" t="s">
        <v>291</v>
      </c>
      <c r="E271" s="32" t="s">
        <v>2181</v>
      </c>
      <c r="F271" s="32" t="s">
        <v>2182</v>
      </c>
      <c r="G271" s="33" t="s">
        <v>2183</v>
      </c>
      <c r="H271" s="32" t="s">
        <v>907</v>
      </c>
      <c r="I271" s="25">
        <v>2022</v>
      </c>
      <c r="J271" s="25">
        <v>2030</v>
      </c>
      <c r="K271" s="25" t="s">
        <v>36</v>
      </c>
      <c r="L271" s="25"/>
      <c r="M271" s="25"/>
      <c r="N271" s="25" t="s">
        <v>289</v>
      </c>
      <c r="O271" s="25" t="s">
        <v>37</v>
      </c>
      <c r="P271" s="26" t="s">
        <v>80</v>
      </c>
      <c r="Q271" s="26" t="s">
        <v>360</v>
      </c>
      <c r="R271" s="26"/>
      <c r="S271" s="27"/>
      <c r="T271" s="27" t="s">
        <v>2184</v>
      </c>
      <c r="U271" s="27" t="s">
        <v>2185</v>
      </c>
      <c r="V271" s="28">
        <v>3750</v>
      </c>
      <c r="W271" s="34"/>
      <c r="X271" s="30">
        <v>3750</v>
      </c>
      <c r="Y271" s="34" t="s">
        <v>42</v>
      </c>
      <c r="Z271" s="29"/>
      <c r="AA271" s="29"/>
      <c r="AB271" s="29"/>
      <c r="AC271" s="29"/>
      <c r="AD271" s="31" t="s">
        <v>30</v>
      </c>
      <c r="AE271" s="31" t="s">
        <v>291</v>
      </c>
    </row>
    <row r="272" spans="1:31" s="35" customFormat="1" ht="36" x14ac:dyDescent="0.2">
      <c r="A272" s="24" t="s">
        <v>1019</v>
      </c>
      <c r="B272" s="25">
        <v>14</v>
      </c>
      <c r="C272" s="25" t="s">
        <v>30</v>
      </c>
      <c r="D272" s="26" t="s">
        <v>181</v>
      </c>
      <c r="E272" s="32" t="s">
        <v>2186</v>
      </c>
      <c r="F272" s="32" t="s">
        <v>2187</v>
      </c>
      <c r="G272" s="33" t="s">
        <v>2188</v>
      </c>
      <c r="H272" s="32" t="s">
        <v>907</v>
      </c>
      <c r="I272" s="25">
        <v>2018</v>
      </c>
      <c r="J272" s="25">
        <v>2020</v>
      </c>
      <c r="K272" s="25" t="s">
        <v>36</v>
      </c>
      <c r="L272" s="25"/>
      <c r="M272" s="25"/>
      <c r="N272" s="25" t="s">
        <v>289</v>
      </c>
      <c r="O272" s="25" t="s">
        <v>37</v>
      </c>
      <c r="P272" s="26" t="s">
        <v>144</v>
      </c>
      <c r="Q272" s="26" t="s">
        <v>460</v>
      </c>
      <c r="R272" s="26" t="s">
        <v>605</v>
      </c>
      <c r="S272" s="27"/>
      <c r="T272" s="27" t="s">
        <v>2189</v>
      </c>
      <c r="U272" s="27" t="s">
        <v>2190</v>
      </c>
      <c r="V272" s="28">
        <v>3750</v>
      </c>
      <c r="W272" s="34"/>
      <c r="X272" s="30">
        <v>3750</v>
      </c>
      <c r="Y272" s="34" t="s">
        <v>42</v>
      </c>
      <c r="Z272" s="29"/>
      <c r="AA272" s="29"/>
      <c r="AB272" s="29"/>
      <c r="AC272" s="29"/>
      <c r="AD272" s="31" t="s">
        <v>30</v>
      </c>
      <c r="AE272" s="31" t="s">
        <v>181</v>
      </c>
    </row>
    <row r="273" spans="1:31" s="35" customFormat="1" ht="60" x14ac:dyDescent="0.2">
      <c r="A273" s="24" t="s">
        <v>1019</v>
      </c>
      <c r="B273" s="25">
        <v>15</v>
      </c>
      <c r="C273" s="25" t="s">
        <v>30</v>
      </c>
      <c r="D273" s="26" t="s">
        <v>181</v>
      </c>
      <c r="E273" s="32" t="s">
        <v>2191</v>
      </c>
      <c r="F273" s="32" t="s">
        <v>2192</v>
      </c>
      <c r="G273" s="33" t="s">
        <v>2193</v>
      </c>
      <c r="H273" s="32" t="s">
        <v>907</v>
      </c>
      <c r="I273" s="25">
        <v>2019</v>
      </c>
      <c r="J273" s="25">
        <v>2025</v>
      </c>
      <c r="K273" s="25" t="s">
        <v>36</v>
      </c>
      <c r="L273" s="25"/>
      <c r="M273" s="25"/>
      <c r="N273" s="25" t="s">
        <v>289</v>
      </c>
      <c r="O273" s="25" t="s">
        <v>37</v>
      </c>
      <c r="P273" s="26" t="s">
        <v>461</v>
      </c>
      <c r="Q273" s="26" t="s">
        <v>317</v>
      </c>
      <c r="R273" s="26" t="s">
        <v>186</v>
      </c>
      <c r="S273" s="27"/>
      <c r="T273" s="27" t="s">
        <v>2194</v>
      </c>
      <c r="U273" s="27" t="s">
        <v>2195</v>
      </c>
      <c r="V273" s="28"/>
      <c r="W273" s="34">
        <v>450</v>
      </c>
      <c r="X273" s="30">
        <v>2700</v>
      </c>
      <c r="Y273" s="34" t="s">
        <v>42</v>
      </c>
      <c r="Z273" s="29"/>
      <c r="AA273" s="29"/>
      <c r="AB273" s="29"/>
      <c r="AC273" s="29"/>
      <c r="AD273" s="31" t="s">
        <v>30</v>
      </c>
      <c r="AE273" s="31" t="s">
        <v>181</v>
      </c>
    </row>
    <row r="274" spans="1:31" s="35" customFormat="1" ht="48" x14ac:dyDescent="0.2">
      <c r="A274" s="24" t="s">
        <v>1019</v>
      </c>
      <c r="B274" s="25">
        <v>16</v>
      </c>
      <c r="C274" s="25" t="s">
        <v>30</v>
      </c>
      <c r="D274" s="26" t="s">
        <v>181</v>
      </c>
      <c r="E274" s="32" t="s">
        <v>2196</v>
      </c>
      <c r="F274" s="32" t="s">
        <v>2197</v>
      </c>
      <c r="G274" s="33" t="s">
        <v>2198</v>
      </c>
      <c r="H274" s="32" t="s">
        <v>907</v>
      </c>
      <c r="I274" s="25">
        <v>2020</v>
      </c>
      <c r="J274" s="25">
        <v>2025</v>
      </c>
      <c r="K274" s="25" t="s">
        <v>36</v>
      </c>
      <c r="L274" s="25"/>
      <c r="M274" s="25"/>
      <c r="N274" s="25" t="s">
        <v>289</v>
      </c>
      <c r="O274" s="25" t="s">
        <v>37</v>
      </c>
      <c r="P274" s="26" t="s">
        <v>186</v>
      </c>
      <c r="Q274" s="26" t="s">
        <v>461</v>
      </c>
      <c r="R274" s="26" t="s">
        <v>144</v>
      </c>
      <c r="S274" s="27"/>
      <c r="T274" s="27" t="s">
        <v>2189</v>
      </c>
      <c r="U274" s="27" t="s">
        <v>2190</v>
      </c>
      <c r="V274" s="28"/>
      <c r="W274" s="34">
        <v>450</v>
      </c>
      <c r="X274" s="30">
        <v>2250</v>
      </c>
      <c r="Y274" s="34" t="s">
        <v>42</v>
      </c>
      <c r="Z274" s="29"/>
      <c r="AA274" s="29"/>
      <c r="AB274" s="29"/>
      <c r="AC274" s="29"/>
      <c r="AD274" s="31" t="s">
        <v>30</v>
      </c>
      <c r="AE274" s="31" t="s">
        <v>181</v>
      </c>
    </row>
    <row r="275" spans="1:31" s="35" customFormat="1" ht="36" x14ac:dyDescent="0.2">
      <c r="A275" s="24" t="s">
        <v>1019</v>
      </c>
      <c r="B275" s="25">
        <v>17</v>
      </c>
      <c r="C275" s="25" t="s">
        <v>30</v>
      </c>
      <c r="D275" s="26" t="s">
        <v>106</v>
      </c>
      <c r="E275" s="32" t="s">
        <v>2199</v>
      </c>
      <c r="F275" s="32" t="s">
        <v>2200</v>
      </c>
      <c r="G275" s="33" t="s">
        <v>2201</v>
      </c>
      <c r="H275" s="32" t="s">
        <v>907</v>
      </c>
      <c r="I275" s="25">
        <v>2020</v>
      </c>
      <c r="J275" s="25">
        <v>2030</v>
      </c>
      <c r="K275" s="25" t="s">
        <v>36</v>
      </c>
      <c r="L275" s="25"/>
      <c r="M275" s="25"/>
      <c r="N275" s="25" t="s">
        <v>289</v>
      </c>
      <c r="O275" s="25" t="s">
        <v>1492</v>
      </c>
      <c r="P275" s="26" t="s">
        <v>186</v>
      </c>
      <c r="Q275" s="26"/>
      <c r="R275" s="26"/>
      <c r="S275" s="27"/>
      <c r="T275" s="27"/>
      <c r="U275" s="27"/>
      <c r="V275" s="28"/>
      <c r="W275" s="34"/>
      <c r="X275" s="30"/>
      <c r="Y275" s="34" t="s">
        <v>42</v>
      </c>
      <c r="Z275" s="29"/>
      <c r="AA275" s="29"/>
      <c r="AB275" s="29"/>
      <c r="AC275" s="29"/>
      <c r="AD275" s="31" t="s">
        <v>30</v>
      </c>
      <c r="AE275" s="31" t="s">
        <v>106</v>
      </c>
    </row>
    <row r="276" spans="1:31" s="35" customFormat="1" ht="48" x14ac:dyDescent="0.2">
      <c r="A276" s="24" t="s">
        <v>1019</v>
      </c>
      <c r="B276" s="25">
        <v>18</v>
      </c>
      <c r="C276" s="25" t="s">
        <v>30</v>
      </c>
      <c r="D276" s="26" t="s">
        <v>106</v>
      </c>
      <c r="E276" s="32" t="s">
        <v>2202</v>
      </c>
      <c r="F276" s="32" t="s">
        <v>2203</v>
      </c>
      <c r="G276" s="33" t="s">
        <v>2204</v>
      </c>
      <c r="H276" s="32" t="s">
        <v>907</v>
      </c>
      <c r="I276" s="25">
        <v>2020</v>
      </c>
      <c r="J276" s="25">
        <v>2030</v>
      </c>
      <c r="K276" s="25" t="s">
        <v>36</v>
      </c>
      <c r="L276" s="25"/>
      <c r="M276" s="25"/>
      <c r="N276" s="25" t="s">
        <v>289</v>
      </c>
      <c r="O276" s="25" t="s">
        <v>1492</v>
      </c>
      <c r="P276" s="26" t="s">
        <v>186</v>
      </c>
      <c r="Q276" s="26"/>
      <c r="R276" s="26"/>
      <c r="S276" s="27"/>
      <c r="T276" s="27"/>
      <c r="U276" s="27"/>
      <c r="V276" s="28"/>
      <c r="W276" s="34"/>
      <c r="X276" s="30"/>
      <c r="Y276" s="34" t="s">
        <v>62</v>
      </c>
      <c r="Z276" s="29"/>
      <c r="AA276" s="29"/>
      <c r="AB276" s="29"/>
      <c r="AC276" s="29"/>
      <c r="AD276" s="31" t="s">
        <v>30</v>
      </c>
      <c r="AE276" s="31" t="s">
        <v>106</v>
      </c>
    </row>
    <row r="277" spans="1:31" s="35" customFormat="1" ht="36" x14ac:dyDescent="0.2">
      <c r="A277" s="24" t="s">
        <v>1019</v>
      </c>
      <c r="B277" s="25">
        <v>19</v>
      </c>
      <c r="C277" s="25" t="s">
        <v>30</v>
      </c>
      <c r="D277" s="26" t="s">
        <v>175</v>
      </c>
      <c r="E277" s="32" t="s">
        <v>2205</v>
      </c>
      <c r="F277" s="32" t="s">
        <v>2206</v>
      </c>
      <c r="G277" s="33" t="s">
        <v>2207</v>
      </c>
      <c r="H277" s="32" t="s">
        <v>907</v>
      </c>
      <c r="I277" s="25">
        <v>2020</v>
      </c>
      <c r="J277" s="25">
        <v>2030</v>
      </c>
      <c r="K277" s="25" t="s">
        <v>36</v>
      </c>
      <c r="L277" s="25"/>
      <c r="M277" s="25"/>
      <c r="N277" s="25" t="s">
        <v>289</v>
      </c>
      <c r="O277" s="25" t="s">
        <v>1492</v>
      </c>
      <c r="P277" s="26" t="s">
        <v>179</v>
      </c>
      <c r="Q277" s="26" t="s">
        <v>186</v>
      </c>
      <c r="R277" s="26"/>
      <c r="S277" s="27"/>
      <c r="T277" s="27"/>
      <c r="U277" s="27"/>
      <c r="V277" s="28"/>
      <c r="W277" s="34"/>
      <c r="X277" s="30"/>
      <c r="Y277" s="34" t="s">
        <v>62</v>
      </c>
      <c r="Z277" s="29"/>
      <c r="AA277" s="29"/>
      <c r="AB277" s="29"/>
      <c r="AC277" s="29"/>
      <c r="AD277" s="31" t="s">
        <v>30</v>
      </c>
      <c r="AE277" s="31" t="s">
        <v>175</v>
      </c>
    </row>
    <row r="278" spans="1:31" s="35" customFormat="1" ht="36" x14ac:dyDescent="0.2">
      <c r="A278" s="24" t="s">
        <v>1020</v>
      </c>
      <c r="B278" s="25">
        <v>1</v>
      </c>
      <c r="C278" s="25" t="s">
        <v>30</v>
      </c>
      <c r="D278" s="26" t="s">
        <v>676</v>
      </c>
      <c r="E278" s="32" t="s">
        <v>599</v>
      </c>
      <c r="F278" s="32" t="s">
        <v>2800</v>
      </c>
      <c r="G278" s="33" t="s">
        <v>2801</v>
      </c>
      <c r="H278" s="32" t="s">
        <v>2802</v>
      </c>
      <c r="I278" s="25">
        <v>2018</v>
      </c>
      <c r="J278" s="25">
        <v>2020</v>
      </c>
      <c r="K278" s="25" t="s">
        <v>36</v>
      </c>
      <c r="L278" s="25"/>
      <c r="M278" s="25"/>
      <c r="N278" s="25"/>
      <c r="O278" s="25" t="s">
        <v>37</v>
      </c>
      <c r="P278" s="26" t="s">
        <v>144</v>
      </c>
      <c r="Q278" s="26"/>
      <c r="R278" s="26"/>
      <c r="S278" s="27"/>
      <c r="T278" s="27"/>
      <c r="U278" s="27"/>
      <c r="V278" s="28">
        <v>2000</v>
      </c>
      <c r="W278" s="34"/>
      <c r="X278" s="30">
        <v>2000</v>
      </c>
      <c r="Y278" s="34" t="s">
        <v>2749</v>
      </c>
      <c r="Z278" s="29" t="s">
        <v>106</v>
      </c>
      <c r="AA278" s="29"/>
      <c r="AB278" s="29"/>
      <c r="AC278" s="29"/>
      <c r="AD278" s="31" t="s">
        <v>30</v>
      </c>
      <c r="AE278" s="31" t="s">
        <v>676</v>
      </c>
    </row>
    <row r="279" spans="1:31" s="35" customFormat="1" ht="48" x14ac:dyDescent="0.2">
      <c r="A279" s="24" t="s">
        <v>1020</v>
      </c>
      <c r="B279" s="25">
        <v>2</v>
      </c>
      <c r="C279" s="25" t="s">
        <v>30</v>
      </c>
      <c r="D279" s="26" t="s">
        <v>676</v>
      </c>
      <c r="E279" s="32" t="s">
        <v>2803</v>
      </c>
      <c r="F279" s="32" t="s">
        <v>2804</v>
      </c>
      <c r="G279" s="33" t="s">
        <v>2805</v>
      </c>
      <c r="H279" s="32" t="s">
        <v>2802</v>
      </c>
      <c r="I279" s="25">
        <v>2019</v>
      </c>
      <c r="J279" s="25">
        <v>2022</v>
      </c>
      <c r="K279" s="25" t="s">
        <v>36</v>
      </c>
      <c r="L279" s="25"/>
      <c r="M279" s="25"/>
      <c r="N279" s="25"/>
      <c r="O279" s="25" t="s">
        <v>37</v>
      </c>
      <c r="P279" s="26" t="s">
        <v>186</v>
      </c>
      <c r="Q279" s="26"/>
      <c r="R279" s="26"/>
      <c r="S279" s="27"/>
      <c r="T279" s="27"/>
      <c r="U279" s="27"/>
      <c r="V279" s="28">
        <v>2000</v>
      </c>
      <c r="W279" s="34"/>
      <c r="X279" s="30">
        <v>2000</v>
      </c>
      <c r="Y279" s="34" t="s">
        <v>2770</v>
      </c>
      <c r="Z279" s="29" t="s">
        <v>106</v>
      </c>
      <c r="AA279" s="29"/>
      <c r="AB279" s="29"/>
      <c r="AC279" s="29"/>
      <c r="AD279" s="31" t="s">
        <v>30</v>
      </c>
      <c r="AE279" s="31" t="s">
        <v>676</v>
      </c>
    </row>
    <row r="280" spans="1:31" s="35" customFormat="1" ht="48" x14ac:dyDescent="0.2">
      <c r="A280" s="24" t="s">
        <v>1020</v>
      </c>
      <c r="B280" s="25">
        <v>3</v>
      </c>
      <c r="C280" s="25" t="s">
        <v>30</v>
      </c>
      <c r="D280" s="26" t="s">
        <v>676</v>
      </c>
      <c r="E280" s="32" t="s">
        <v>2806</v>
      </c>
      <c r="F280" s="32" t="s">
        <v>2807</v>
      </c>
      <c r="G280" s="33" t="s">
        <v>2808</v>
      </c>
      <c r="H280" s="32" t="s">
        <v>2802</v>
      </c>
      <c r="I280" s="25">
        <v>2019</v>
      </c>
      <c r="J280" s="25">
        <v>2030</v>
      </c>
      <c r="K280" s="25" t="s">
        <v>57</v>
      </c>
      <c r="L280" s="25"/>
      <c r="M280" s="25"/>
      <c r="N280" s="25"/>
      <c r="O280" s="25" t="s">
        <v>111</v>
      </c>
      <c r="P280" s="26" t="s">
        <v>39</v>
      </c>
      <c r="Q280" s="26"/>
      <c r="R280" s="26"/>
      <c r="S280" s="27"/>
      <c r="T280" s="27"/>
      <c r="U280" s="27"/>
      <c r="V280" s="28">
        <v>0</v>
      </c>
      <c r="W280" s="34">
        <v>2000</v>
      </c>
      <c r="X280" s="30">
        <v>22000</v>
      </c>
      <c r="Y280" s="34" t="s">
        <v>2749</v>
      </c>
      <c r="Z280" s="29" t="s">
        <v>300</v>
      </c>
      <c r="AA280" s="29"/>
      <c r="AB280" s="29"/>
      <c r="AC280" s="29"/>
      <c r="AD280" s="31" t="s">
        <v>30</v>
      </c>
      <c r="AE280" s="31" t="s">
        <v>676</v>
      </c>
    </row>
    <row r="281" spans="1:31" s="35" customFormat="1" ht="36" x14ac:dyDescent="0.2">
      <c r="A281" s="24" t="s">
        <v>1020</v>
      </c>
      <c r="B281" s="25">
        <v>4</v>
      </c>
      <c r="C281" s="25" t="s">
        <v>30</v>
      </c>
      <c r="D281" s="26" t="s">
        <v>181</v>
      </c>
      <c r="E281" s="32" t="s">
        <v>2809</v>
      </c>
      <c r="F281" s="32" t="s">
        <v>2810</v>
      </c>
      <c r="G281" s="33" t="s">
        <v>2811</v>
      </c>
      <c r="H281" s="32" t="s">
        <v>2802</v>
      </c>
      <c r="I281" s="25">
        <v>2019</v>
      </c>
      <c r="J281" s="25">
        <v>2025</v>
      </c>
      <c r="K281" s="25" t="s">
        <v>36</v>
      </c>
      <c r="L281" s="25"/>
      <c r="M281" s="25"/>
      <c r="N281" s="25"/>
      <c r="O281" s="25" t="s">
        <v>37</v>
      </c>
      <c r="P281" s="26" t="s">
        <v>144</v>
      </c>
      <c r="Q281" s="26"/>
      <c r="R281" s="26"/>
      <c r="S281" s="27"/>
      <c r="T281" s="27"/>
      <c r="U281" s="27"/>
      <c r="V281" s="28">
        <v>2800</v>
      </c>
      <c r="W281" s="34"/>
      <c r="X281" s="30">
        <v>2800</v>
      </c>
      <c r="Y281" s="34" t="s">
        <v>2749</v>
      </c>
      <c r="Z281" s="29" t="s">
        <v>300</v>
      </c>
      <c r="AA281" s="29"/>
      <c r="AB281" s="29"/>
      <c r="AC281" s="29"/>
      <c r="AD281" s="31" t="s">
        <v>30</v>
      </c>
      <c r="AE281" s="31" t="s">
        <v>181</v>
      </c>
    </row>
    <row r="282" spans="1:31" s="35" customFormat="1" ht="36" x14ac:dyDescent="0.2">
      <c r="A282" s="24" t="s">
        <v>1020</v>
      </c>
      <c r="B282" s="25">
        <v>5</v>
      </c>
      <c r="C282" s="25" t="s">
        <v>30</v>
      </c>
      <c r="D282" s="26" t="s">
        <v>181</v>
      </c>
      <c r="E282" s="32" t="s">
        <v>2812</v>
      </c>
      <c r="F282" s="32" t="s">
        <v>2813</v>
      </c>
      <c r="G282" s="33" t="s">
        <v>2814</v>
      </c>
      <c r="H282" s="32" t="s">
        <v>2802</v>
      </c>
      <c r="I282" s="25">
        <v>2019</v>
      </c>
      <c r="J282" s="25">
        <v>2025</v>
      </c>
      <c r="K282" s="25" t="s">
        <v>36</v>
      </c>
      <c r="L282" s="25"/>
      <c r="M282" s="25"/>
      <c r="N282" s="25"/>
      <c r="O282" s="25" t="s">
        <v>37</v>
      </c>
      <c r="P282" s="26" t="s">
        <v>144</v>
      </c>
      <c r="Q282" s="26"/>
      <c r="R282" s="26"/>
      <c r="S282" s="27"/>
      <c r="T282" s="27"/>
      <c r="U282" s="27"/>
      <c r="V282" s="28">
        <v>7000</v>
      </c>
      <c r="W282" s="34"/>
      <c r="X282" s="30">
        <v>7000</v>
      </c>
      <c r="Y282" s="34" t="s">
        <v>2770</v>
      </c>
      <c r="Z282" s="29" t="s">
        <v>400</v>
      </c>
      <c r="AA282" s="29"/>
      <c r="AB282" s="29"/>
      <c r="AC282" s="29"/>
      <c r="AD282" s="31" t="s">
        <v>30</v>
      </c>
      <c r="AE282" s="31" t="s">
        <v>181</v>
      </c>
    </row>
    <row r="283" spans="1:31" s="35" customFormat="1" ht="36" x14ac:dyDescent="0.2">
      <c r="A283" s="24" t="s">
        <v>1020</v>
      </c>
      <c r="B283" s="25">
        <v>6</v>
      </c>
      <c r="C283" s="25" t="s">
        <v>30</v>
      </c>
      <c r="D283" s="26" t="s">
        <v>52</v>
      </c>
      <c r="E283" s="32" t="s">
        <v>629</v>
      </c>
      <c r="F283" s="32" t="s">
        <v>2815</v>
      </c>
      <c r="G283" s="33" t="s">
        <v>2816</v>
      </c>
      <c r="H283" s="32" t="s">
        <v>2802</v>
      </c>
      <c r="I283" s="25">
        <v>2020</v>
      </c>
      <c r="J283" s="25">
        <v>2025</v>
      </c>
      <c r="K283" s="25" t="s">
        <v>36</v>
      </c>
      <c r="L283" s="25"/>
      <c r="M283" s="25"/>
      <c r="N283" s="25"/>
      <c r="O283" s="25" t="s">
        <v>67</v>
      </c>
      <c r="P283" s="26" t="s">
        <v>68</v>
      </c>
      <c r="Q283" s="26"/>
      <c r="R283" s="26"/>
      <c r="S283" s="27"/>
      <c r="T283" s="27"/>
      <c r="U283" s="27"/>
      <c r="V283" s="28">
        <v>1000</v>
      </c>
      <c r="W283" s="34"/>
      <c r="X283" s="30">
        <v>1000</v>
      </c>
      <c r="Y283" s="34" t="s">
        <v>2817</v>
      </c>
      <c r="Z283" s="29" t="s">
        <v>52</v>
      </c>
      <c r="AA283" s="29"/>
      <c r="AB283" s="29"/>
      <c r="AC283" s="29"/>
      <c r="AD283" s="31" t="s">
        <v>30</v>
      </c>
      <c r="AE283" s="31" t="s">
        <v>52</v>
      </c>
    </row>
    <row r="284" spans="1:31" s="35" customFormat="1" ht="36" x14ac:dyDescent="0.2">
      <c r="A284" s="24" t="s">
        <v>1020</v>
      </c>
      <c r="B284" s="25">
        <v>7</v>
      </c>
      <c r="C284" s="25" t="s">
        <v>30</v>
      </c>
      <c r="D284" s="26" t="s">
        <v>52</v>
      </c>
      <c r="E284" s="32" t="s">
        <v>2818</v>
      </c>
      <c r="F284" s="32" t="s">
        <v>2819</v>
      </c>
      <c r="G284" s="33" t="s">
        <v>2820</v>
      </c>
      <c r="H284" s="32" t="s">
        <v>2821</v>
      </c>
      <c r="I284" s="25">
        <v>2019</v>
      </c>
      <c r="J284" s="25">
        <v>2025</v>
      </c>
      <c r="K284" s="25" t="s">
        <v>36</v>
      </c>
      <c r="L284" s="25"/>
      <c r="M284" s="25"/>
      <c r="N284" s="25"/>
      <c r="O284" s="25" t="s">
        <v>67</v>
      </c>
      <c r="P284" s="26" t="s">
        <v>68</v>
      </c>
      <c r="Q284" s="26"/>
      <c r="R284" s="26"/>
      <c r="S284" s="27"/>
      <c r="T284" s="27"/>
      <c r="U284" s="27"/>
      <c r="V284" s="28">
        <v>0</v>
      </c>
      <c r="W284" s="34">
        <v>0</v>
      </c>
      <c r="X284" s="30">
        <v>0</v>
      </c>
      <c r="Y284" s="34" t="s">
        <v>2770</v>
      </c>
      <c r="Z284" s="29" t="s">
        <v>52</v>
      </c>
      <c r="AA284" s="29"/>
      <c r="AB284" s="29"/>
      <c r="AC284" s="29"/>
      <c r="AD284" s="31" t="s">
        <v>30</v>
      </c>
      <c r="AE284" s="31" t="s">
        <v>52</v>
      </c>
    </row>
    <row r="285" spans="1:31" s="35" customFormat="1" ht="36" x14ac:dyDescent="0.2">
      <c r="A285" s="24" t="s">
        <v>1020</v>
      </c>
      <c r="B285" s="25">
        <v>8</v>
      </c>
      <c r="C285" s="25" t="s">
        <v>30</v>
      </c>
      <c r="D285" s="26" t="s">
        <v>52</v>
      </c>
      <c r="E285" s="32" t="s">
        <v>642</v>
      </c>
      <c r="F285" s="32" t="s">
        <v>2822</v>
      </c>
      <c r="G285" s="33" t="s">
        <v>2823</v>
      </c>
      <c r="H285" s="32" t="s">
        <v>2802</v>
      </c>
      <c r="I285" s="25">
        <v>2019</v>
      </c>
      <c r="J285" s="25">
        <v>2022</v>
      </c>
      <c r="K285" s="25" t="s">
        <v>36</v>
      </c>
      <c r="L285" s="25"/>
      <c r="M285" s="25"/>
      <c r="N285" s="25"/>
      <c r="O285" s="25" t="s">
        <v>67</v>
      </c>
      <c r="P285" s="26" t="s">
        <v>68</v>
      </c>
      <c r="Q285" s="26"/>
      <c r="R285" s="26"/>
      <c r="S285" s="27"/>
      <c r="T285" s="27"/>
      <c r="U285" s="27"/>
      <c r="V285" s="28">
        <v>6412</v>
      </c>
      <c r="W285" s="34"/>
      <c r="X285" s="30">
        <v>6412</v>
      </c>
      <c r="Y285" s="34" t="s">
        <v>2749</v>
      </c>
      <c r="Z285" s="29" t="s">
        <v>52</v>
      </c>
      <c r="AA285" s="29"/>
      <c r="AB285" s="29"/>
      <c r="AC285" s="29"/>
      <c r="AD285" s="31" t="s">
        <v>30</v>
      </c>
      <c r="AE285" s="31" t="s">
        <v>52</v>
      </c>
    </row>
    <row r="286" spans="1:31" s="35" customFormat="1" ht="48" x14ac:dyDescent="0.2">
      <c r="A286" s="24" t="s">
        <v>1020</v>
      </c>
      <c r="B286" s="25">
        <v>9</v>
      </c>
      <c r="C286" s="25" t="s">
        <v>30</v>
      </c>
      <c r="D286" s="26" t="s">
        <v>52</v>
      </c>
      <c r="E286" s="32" t="s">
        <v>2824</v>
      </c>
      <c r="F286" s="32" t="s">
        <v>2825</v>
      </c>
      <c r="G286" s="33" t="s">
        <v>2826</v>
      </c>
      <c r="H286" s="32" t="s">
        <v>2802</v>
      </c>
      <c r="I286" s="25">
        <v>2016</v>
      </c>
      <c r="J286" s="25">
        <v>2018</v>
      </c>
      <c r="K286" s="25" t="s">
        <v>246</v>
      </c>
      <c r="L286" s="25"/>
      <c r="M286" s="25"/>
      <c r="N286" s="25"/>
      <c r="O286" s="25" t="s">
        <v>67</v>
      </c>
      <c r="P286" s="26" t="s">
        <v>68</v>
      </c>
      <c r="Q286" s="26"/>
      <c r="R286" s="26"/>
      <c r="S286" s="27"/>
      <c r="T286" s="27"/>
      <c r="U286" s="27"/>
      <c r="V286" s="28">
        <v>6702</v>
      </c>
      <c r="W286" s="34">
        <v>0</v>
      </c>
      <c r="X286" s="30">
        <v>6702</v>
      </c>
      <c r="Y286" s="34" t="s">
        <v>2749</v>
      </c>
      <c r="Z286" s="29" t="s">
        <v>285</v>
      </c>
      <c r="AA286" s="29"/>
      <c r="AB286" s="29"/>
      <c r="AC286" s="29"/>
      <c r="AD286" s="31" t="s">
        <v>30</v>
      </c>
      <c r="AE286" s="31" t="s">
        <v>52</v>
      </c>
    </row>
    <row r="287" spans="1:31" s="35" customFormat="1" ht="60" x14ac:dyDescent="0.2">
      <c r="A287" s="24" t="s">
        <v>1020</v>
      </c>
      <c r="B287" s="25">
        <v>10</v>
      </c>
      <c r="C287" s="25" t="s">
        <v>30</v>
      </c>
      <c r="D287" s="26" t="s">
        <v>52</v>
      </c>
      <c r="E287" s="32" t="s">
        <v>2827</v>
      </c>
      <c r="F287" s="32" t="s">
        <v>2828</v>
      </c>
      <c r="G287" s="33" t="s">
        <v>2829</v>
      </c>
      <c r="H287" s="32" t="s">
        <v>2802</v>
      </c>
      <c r="I287" s="25">
        <v>2018</v>
      </c>
      <c r="J287" s="25">
        <v>2021</v>
      </c>
      <c r="K287" s="25" t="s">
        <v>36</v>
      </c>
      <c r="L287" s="25"/>
      <c r="M287" s="25"/>
      <c r="N287" s="25"/>
      <c r="O287" s="25" t="s">
        <v>67</v>
      </c>
      <c r="P287" s="26" t="s">
        <v>68</v>
      </c>
      <c r="Q287" s="26"/>
      <c r="R287" s="26"/>
      <c r="S287" s="27"/>
      <c r="T287" s="27"/>
      <c r="U287" s="27"/>
      <c r="V287" s="28">
        <v>1500</v>
      </c>
      <c r="W287" s="34">
        <v>0</v>
      </c>
      <c r="X287" s="30">
        <v>1500</v>
      </c>
      <c r="Y287" s="34" t="s">
        <v>2749</v>
      </c>
      <c r="Z287" s="29" t="s">
        <v>285</v>
      </c>
      <c r="AA287" s="29"/>
      <c r="AB287" s="29"/>
      <c r="AC287" s="29"/>
      <c r="AD287" s="31" t="s">
        <v>30</v>
      </c>
      <c r="AE287" s="31" t="s">
        <v>52</v>
      </c>
    </row>
    <row r="288" spans="1:31" s="35" customFormat="1" ht="36" x14ac:dyDescent="0.2">
      <c r="A288" s="24" t="s">
        <v>1020</v>
      </c>
      <c r="B288" s="25">
        <v>11</v>
      </c>
      <c r="C288" s="25" t="s">
        <v>30</v>
      </c>
      <c r="D288" s="26" t="s">
        <v>52</v>
      </c>
      <c r="E288" s="32" t="s">
        <v>2830</v>
      </c>
      <c r="F288" s="32" t="s">
        <v>2831</v>
      </c>
      <c r="G288" s="33" t="s">
        <v>2832</v>
      </c>
      <c r="H288" s="32" t="s">
        <v>2821</v>
      </c>
      <c r="I288" s="25">
        <v>2009</v>
      </c>
      <c r="J288" s="25">
        <v>2030</v>
      </c>
      <c r="K288" s="25" t="s">
        <v>2833</v>
      </c>
      <c r="L288" s="25"/>
      <c r="M288" s="25"/>
      <c r="N288" s="25"/>
      <c r="O288" s="25" t="s">
        <v>67</v>
      </c>
      <c r="P288" s="26" t="s">
        <v>68</v>
      </c>
      <c r="Q288" s="26"/>
      <c r="R288" s="26"/>
      <c r="S288" s="27"/>
      <c r="T288" s="27"/>
      <c r="U288" s="27"/>
      <c r="V288" s="28">
        <v>1282071.27</v>
      </c>
      <c r="W288" s="34"/>
      <c r="X288" s="30">
        <v>1282071.27</v>
      </c>
      <c r="Y288" s="34" t="s">
        <v>2749</v>
      </c>
      <c r="Z288" s="29" t="s">
        <v>52</v>
      </c>
      <c r="AA288" s="29"/>
      <c r="AB288" s="29"/>
      <c r="AC288" s="29"/>
      <c r="AD288" s="31" t="s">
        <v>30</v>
      </c>
      <c r="AE288" s="31" t="s">
        <v>52</v>
      </c>
    </row>
    <row r="289" spans="1:31" s="35" customFormat="1" ht="36" x14ac:dyDescent="0.2">
      <c r="A289" s="24" t="s">
        <v>1020</v>
      </c>
      <c r="B289" s="25">
        <v>12</v>
      </c>
      <c r="C289" s="25" t="s">
        <v>30</v>
      </c>
      <c r="D289" s="26" t="s">
        <v>52</v>
      </c>
      <c r="E289" s="32" t="s">
        <v>2834</v>
      </c>
      <c r="F289" s="32" t="s">
        <v>2835</v>
      </c>
      <c r="G289" s="33" t="s">
        <v>2836</v>
      </c>
      <c r="H289" s="32" t="s">
        <v>2821</v>
      </c>
      <c r="I289" s="25">
        <v>2020</v>
      </c>
      <c r="J289" s="25">
        <v>2030</v>
      </c>
      <c r="K289" s="25" t="s">
        <v>36</v>
      </c>
      <c r="L289" s="25"/>
      <c r="M289" s="25"/>
      <c r="N289" s="25"/>
      <c r="O289" s="25" t="s">
        <v>67</v>
      </c>
      <c r="P289" s="26" t="s">
        <v>68</v>
      </c>
      <c r="Q289" s="26"/>
      <c r="R289" s="26"/>
      <c r="S289" s="27"/>
      <c r="T289" s="27"/>
      <c r="U289" s="27"/>
      <c r="V289" s="28"/>
      <c r="W289" s="34"/>
      <c r="X289" s="30">
        <v>0</v>
      </c>
      <c r="Y289" s="34" t="s">
        <v>2817</v>
      </c>
      <c r="Z289" s="29" t="s">
        <v>52</v>
      </c>
      <c r="AA289" s="29"/>
      <c r="AB289" s="29"/>
      <c r="AC289" s="29" t="s">
        <v>2837</v>
      </c>
      <c r="AD289" s="31" t="s">
        <v>30</v>
      </c>
      <c r="AE289" s="31" t="s">
        <v>52</v>
      </c>
    </row>
    <row r="290" spans="1:31" s="35" customFormat="1" ht="36" x14ac:dyDescent="0.2">
      <c r="A290" s="24" t="s">
        <v>1020</v>
      </c>
      <c r="B290" s="25">
        <v>13</v>
      </c>
      <c r="C290" s="25" t="s">
        <v>30</v>
      </c>
      <c r="D290" s="26" t="s">
        <v>52</v>
      </c>
      <c r="E290" s="32" t="s">
        <v>2838</v>
      </c>
      <c r="F290" s="32" t="s">
        <v>1285</v>
      </c>
      <c r="G290" s="33" t="s">
        <v>2839</v>
      </c>
      <c r="H290" s="32" t="s">
        <v>2821</v>
      </c>
      <c r="I290" s="25">
        <v>2019</v>
      </c>
      <c r="J290" s="25">
        <v>2022</v>
      </c>
      <c r="K290" s="25" t="s">
        <v>36</v>
      </c>
      <c r="L290" s="25"/>
      <c r="M290" s="25"/>
      <c r="N290" s="25"/>
      <c r="O290" s="25" t="s">
        <v>67</v>
      </c>
      <c r="P290" s="26" t="s">
        <v>68</v>
      </c>
      <c r="Q290" s="26"/>
      <c r="R290" s="26"/>
      <c r="S290" s="27"/>
      <c r="T290" s="27"/>
      <c r="U290" s="27"/>
      <c r="V290" s="28">
        <v>3000</v>
      </c>
      <c r="W290" s="34"/>
      <c r="X290" s="30">
        <v>3000</v>
      </c>
      <c r="Y290" s="34" t="s">
        <v>2749</v>
      </c>
      <c r="Z290" s="29" t="s">
        <v>52</v>
      </c>
      <c r="AA290" s="29"/>
      <c r="AB290" s="29"/>
      <c r="AC290" s="29" t="s">
        <v>2837</v>
      </c>
      <c r="AD290" s="31" t="s">
        <v>30</v>
      </c>
      <c r="AE290" s="31" t="s">
        <v>52</v>
      </c>
    </row>
    <row r="291" spans="1:31" s="35" customFormat="1" ht="60" x14ac:dyDescent="0.2">
      <c r="A291" s="24" t="s">
        <v>1020</v>
      </c>
      <c r="B291" s="25">
        <v>14</v>
      </c>
      <c r="C291" s="25" t="s">
        <v>30</v>
      </c>
      <c r="D291" s="26" t="s">
        <v>52</v>
      </c>
      <c r="E291" s="32" t="s">
        <v>1299</v>
      </c>
      <c r="F291" s="32" t="s">
        <v>1300</v>
      </c>
      <c r="G291" s="33" t="s">
        <v>2840</v>
      </c>
      <c r="H291" s="32" t="s">
        <v>2802</v>
      </c>
      <c r="I291" s="25">
        <v>2021</v>
      </c>
      <c r="J291" s="25">
        <v>2025</v>
      </c>
      <c r="K291" s="25" t="s">
        <v>36</v>
      </c>
      <c r="L291" s="25"/>
      <c r="M291" s="25"/>
      <c r="N291" s="25"/>
      <c r="O291" s="25" t="s">
        <v>67</v>
      </c>
      <c r="P291" s="26" t="s">
        <v>68</v>
      </c>
      <c r="Q291" s="26"/>
      <c r="R291" s="26"/>
      <c r="S291" s="27"/>
      <c r="T291" s="27"/>
      <c r="U291" s="27"/>
      <c r="V291" s="28">
        <v>2000</v>
      </c>
      <c r="W291" s="34"/>
      <c r="X291" s="30">
        <v>2000</v>
      </c>
      <c r="Y291" s="34" t="s">
        <v>2817</v>
      </c>
      <c r="Z291" s="29" t="s">
        <v>52</v>
      </c>
      <c r="AA291" s="29"/>
      <c r="AB291" s="29"/>
      <c r="AC291" s="29"/>
      <c r="AD291" s="31" t="s">
        <v>30</v>
      </c>
      <c r="AE291" s="31" t="s">
        <v>52</v>
      </c>
    </row>
    <row r="292" spans="1:31" s="35" customFormat="1" ht="36" x14ac:dyDescent="0.2">
      <c r="A292" s="24" t="s">
        <v>1020</v>
      </c>
      <c r="B292" s="25">
        <v>15</v>
      </c>
      <c r="C292" s="25" t="s">
        <v>30</v>
      </c>
      <c r="D292" s="26" t="s">
        <v>52</v>
      </c>
      <c r="E292" s="32" t="s">
        <v>1294</v>
      </c>
      <c r="F292" s="32" t="s">
        <v>1295</v>
      </c>
      <c r="G292" s="33" t="s">
        <v>2841</v>
      </c>
      <c r="H292" s="32" t="s">
        <v>2802</v>
      </c>
      <c r="I292" s="25">
        <v>2019</v>
      </c>
      <c r="J292" s="25">
        <v>2021</v>
      </c>
      <c r="K292" s="25" t="s">
        <v>36</v>
      </c>
      <c r="L292" s="25"/>
      <c r="M292" s="25"/>
      <c r="N292" s="25"/>
      <c r="O292" s="25" t="s">
        <v>67</v>
      </c>
      <c r="P292" s="26" t="s">
        <v>68</v>
      </c>
      <c r="Q292" s="26"/>
      <c r="R292" s="26"/>
      <c r="S292" s="27"/>
      <c r="T292" s="27"/>
      <c r="U292" s="27"/>
      <c r="V292" s="28">
        <v>5000</v>
      </c>
      <c r="W292" s="34"/>
      <c r="X292" s="30">
        <v>5000</v>
      </c>
      <c r="Y292" s="34" t="s">
        <v>2817</v>
      </c>
      <c r="Z292" s="29" t="s">
        <v>52</v>
      </c>
      <c r="AA292" s="29"/>
      <c r="AB292" s="29"/>
      <c r="AC292" s="29"/>
      <c r="AD292" s="31" t="s">
        <v>30</v>
      </c>
      <c r="AE292" s="31" t="s">
        <v>52</v>
      </c>
    </row>
    <row r="293" spans="1:31" s="35" customFormat="1" ht="24" x14ac:dyDescent="0.2">
      <c r="A293" s="24" t="s">
        <v>1020</v>
      </c>
      <c r="B293" s="25">
        <v>16</v>
      </c>
      <c r="C293" s="25" t="s">
        <v>30</v>
      </c>
      <c r="D293" s="26" t="s">
        <v>52</v>
      </c>
      <c r="E293" s="32" t="s">
        <v>1286</v>
      </c>
      <c r="F293" s="32" t="s">
        <v>1287</v>
      </c>
      <c r="G293" s="33" t="s">
        <v>2842</v>
      </c>
      <c r="H293" s="32" t="s">
        <v>2802</v>
      </c>
      <c r="I293" s="25">
        <v>2009</v>
      </c>
      <c r="J293" s="25">
        <v>2030</v>
      </c>
      <c r="K293" s="25" t="s">
        <v>36</v>
      </c>
      <c r="L293" s="25"/>
      <c r="M293" s="25"/>
      <c r="N293" s="25"/>
      <c r="O293" s="25" t="s">
        <v>1097</v>
      </c>
      <c r="P293" s="26" t="s">
        <v>112</v>
      </c>
      <c r="Q293" s="26"/>
      <c r="R293" s="26"/>
      <c r="S293" s="27"/>
      <c r="T293" s="27"/>
      <c r="U293" s="27"/>
      <c r="V293" s="28">
        <v>872804.84</v>
      </c>
      <c r="W293" s="34"/>
      <c r="X293" s="30">
        <v>872804.84</v>
      </c>
      <c r="Y293" s="34" t="s">
        <v>2770</v>
      </c>
      <c r="Z293" s="29" t="s">
        <v>300</v>
      </c>
      <c r="AA293" s="29"/>
      <c r="AB293" s="29"/>
      <c r="AC293" s="29" t="s">
        <v>2843</v>
      </c>
      <c r="AD293" s="31" t="s">
        <v>30</v>
      </c>
      <c r="AE293" s="31" t="s">
        <v>52</v>
      </c>
    </row>
    <row r="294" spans="1:31" s="35" customFormat="1" ht="24" x14ac:dyDescent="0.2">
      <c r="A294" s="24" t="s">
        <v>1020</v>
      </c>
      <c r="B294" s="25">
        <v>17</v>
      </c>
      <c r="C294" s="25" t="s">
        <v>30</v>
      </c>
      <c r="D294" s="26" t="s">
        <v>676</v>
      </c>
      <c r="E294" s="32" t="s">
        <v>651</v>
      </c>
      <c r="F294" s="32" t="s">
        <v>1273</v>
      </c>
      <c r="G294" s="33" t="s">
        <v>2844</v>
      </c>
      <c r="H294" s="32" t="s">
        <v>2845</v>
      </c>
      <c r="I294" s="25">
        <v>2015</v>
      </c>
      <c r="J294" s="25">
        <v>2019</v>
      </c>
      <c r="K294" s="25" t="s">
        <v>57</v>
      </c>
      <c r="L294" s="25"/>
      <c r="M294" s="25"/>
      <c r="N294" s="25"/>
      <c r="O294" s="25" t="s">
        <v>46</v>
      </c>
      <c r="P294" s="26" t="s">
        <v>38</v>
      </c>
      <c r="Q294" s="26"/>
      <c r="R294" s="26"/>
      <c r="S294" s="27"/>
      <c r="T294" s="27"/>
      <c r="U294" s="27"/>
      <c r="V294" s="28">
        <v>6888</v>
      </c>
      <c r="W294" s="34"/>
      <c r="X294" s="30">
        <v>6888</v>
      </c>
      <c r="Y294" s="34" t="s">
        <v>2749</v>
      </c>
      <c r="Z294" s="29" t="s">
        <v>221</v>
      </c>
      <c r="AA294" s="29"/>
      <c r="AB294" s="29"/>
      <c r="AC294" s="29" t="s">
        <v>2846</v>
      </c>
      <c r="AD294" s="31" t="s">
        <v>30</v>
      </c>
      <c r="AE294" s="31" t="s">
        <v>676</v>
      </c>
    </row>
    <row r="295" spans="1:31" s="35" customFormat="1" ht="24" x14ac:dyDescent="0.2">
      <c r="A295" s="24" t="s">
        <v>1020</v>
      </c>
      <c r="B295" s="25">
        <v>18</v>
      </c>
      <c r="C295" s="25" t="s">
        <v>58</v>
      </c>
      <c r="D295" s="26" t="s">
        <v>47</v>
      </c>
      <c r="E295" s="32" t="s">
        <v>1311</v>
      </c>
      <c r="F295" s="32" t="s">
        <v>1312</v>
      </c>
      <c r="G295" s="33" t="s">
        <v>2847</v>
      </c>
      <c r="H295" s="32" t="s">
        <v>2802</v>
      </c>
      <c r="I295" s="25">
        <v>2018</v>
      </c>
      <c r="J295" s="25">
        <v>2030</v>
      </c>
      <c r="K295" s="25" t="s">
        <v>36</v>
      </c>
      <c r="L295" s="25"/>
      <c r="M295" s="25"/>
      <c r="N295" s="25"/>
      <c r="O295" s="25" t="s">
        <v>46</v>
      </c>
      <c r="P295" s="26" t="s">
        <v>38</v>
      </c>
      <c r="Q295" s="26"/>
      <c r="R295" s="26"/>
      <c r="S295" s="27"/>
      <c r="T295" s="27"/>
      <c r="U295" s="27"/>
      <c r="V295" s="28">
        <v>3450</v>
      </c>
      <c r="W295" s="34">
        <v>8000</v>
      </c>
      <c r="X295" s="30">
        <v>99450</v>
      </c>
      <c r="Y295" s="34" t="s">
        <v>2817</v>
      </c>
      <c r="Z295" s="29" t="s">
        <v>221</v>
      </c>
      <c r="AA295" s="29"/>
      <c r="AB295" s="29"/>
      <c r="AC295" s="29"/>
      <c r="AD295" s="31" t="s">
        <v>58</v>
      </c>
      <c r="AE295" s="31" t="s">
        <v>47</v>
      </c>
    </row>
    <row r="296" spans="1:31" s="35" customFormat="1" ht="36" x14ac:dyDescent="0.2">
      <c r="A296" s="24" t="s">
        <v>1020</v>
      </c>
      <c r="B296" s="25">
        <v>19</v>
      </c>
      <c r="C296" s="25" t="s">
        <v>58</v>
      </c>
      <c r="D296" s="26" t="s">
        <v>47</v>
      </c>
      <c r="E296" s="32" t="s">
        <v>622</v>
      </c>
      <c r="F296" s="32" t="s">
        <v>2848</v>
      </c>
      <c r="G296" s="33" t="s">
        <v>2849</v>
      </c>
      <c r="H296" s="32" t="s">
        <v>2802</v>
      </c>
      <c r="I296" s="25">
        <v>2020</v>
      </c>
      <c r="J296" s="25">
        <v>2030</v>
      </c>
      <c r="K296" s="25" t="s">
        <v>36</v>
      </c>
      <c r="L296" s="25"/>
      <c r="M296" s="25"/>
      <c r="N296" s="25"/>
      <c r="O296" s="25" t="s">
        <v>46</v>
      </c>
      <c r="P296" s="26" t="s">
        <v>38</v>
      </c>
      <c r="Q296" s="26"/>
      <c r="R296" s="26"/>
      <c r="S296" s="27"/>
      <c r="T296" s="27"/>
      <c r="U296" s="27"/>
      <c r="V296" s="28">
        <v>5000</v>
      </c>
      <c r="W296" s="34"/>
      <c r="X296" s="30">
        <v>5000</v>
      </c>
      <c r="Y296" s="34" t="s">
        <v>2749</v>
      </c>
      <c r="Z296" s="29" t="s">
        <v>221</v>
      </c>
      <c r="AA296" s="29"/>
      <c r="AB296" s="29"/>
      <c r="AC296" s="29"/>
      <c r="AD296" s="31" t="s">
        <v>58</v>
      </c>
      <c r="AE296" s="31" t="s">
        <v>47</v>
      </c>
    </row>
    <row r="297" spans="1:31" s="35" customFormat="1" ht="36" x14ac:dyDescent="0.2">
      <c r="A297" s="24" t="s">
        <v>1020</v>
      </c>
      <c r="B297" s="25">
        <v>20</v>
      </c>
      <c r="C297" s="25" t="s">
        <v>58</v>
      </c>
      <c r="D297" s="26" t="s">
        <v>47</v>
      </c>
      <c r="E297" s="32" t="s">
        <v>633</v>
      </c>
      <c r="F297" s="32" t="s">
        <v>2850</v>
      </c>
      <c r="G297" s="33" t="s">
        <v>2851</v>
      </c>
      <c r="H297" s="32" t="s">
        <v>2802</v>
      </c>
      <c r="I297" s="25">
        <v>2020</v>
      </c>
      <c r="J297" s="25">
        <v>2025</v>
      </c>
      <c r="K297" s="25" t="s">
        <v>36</v>
      </c>
      <c r="L297" s="25"/>
      <c r="M297" s="25"/>
      <c r="N297" s="25"/>
      <c r="O297" s="25" t="s">
        <v>67</v>
      </c>
      <c r="P297" s="26" t="s">
        <v>68</v>
      </c>
      <c r="Q297" s="26"/>
      <c r="R297" s="26"/>
      <c r="S297" s="27"/>
      <c r="T297" s="27"/>
      <c r="U297" s="27"/>
      <c r="V297" s="28">
        <v>11000</v>
      </c>
      <c r="W297" s="34"/>
      <c r="X297" s="30">
        <v>11000</v>
      </c>
      <c r="Y297" s="34" t="s">
        <v>2749</v>
      </c>
      <c r="Z297" s="29" t="s">
        <v>145</v>
      </c>
      <c r="AA297" s="29"/>
      <c r="AB297" s="29"/>
      <c r="AC297" s="29"/>
      <c r="AD297" s="31" t="s">
        <v>58</v>
      </c>
      <c r="AE297" s="31" t="s">
        <v>47</v>
      </c>
    </row>
    <row r="298" spans="1:31" s="35" customFormat="1" ht="36" x14ac:dyDescent="0.2">
      <c r="A298" s="24" t="s">
        <v>1021</v>
      </c>
      <c r="B298" s="25">
        <v>1</v>
      </c>
      <c r="C298" s="25" t="s">
        <v>30</v>
      </c>
      <c r="D298" s="26" t="s">
        <v>52</v>
      </c>
      <c r="E298" s="32" t="s">
        <v>3750</v>
      </c>
      <c r="F298" s="32" t="s">
        <v>3751</v>
      </c>
      <c r="G298" s="33"/>
      <c r="H298" s="32" t="s">
        <v>907</v>
      </c>
      <c r="I298" s="25">
        <v>2019</v>
      </c>
      <c r="J298" s="25">
        <v>2030</v>
      </c>
      <c r="K298" s="25" t="s">
        <v>36</v>
      </c>
      <c r="L298" s="25"/>
      <c r="M298" s="25" t="s">
        <v>139</v>
      </c>
      <c r="N298" s="25" t="s">
        <v>907</v>
      </c>
      <c r="O298" s="25" t="s">
        <v>67</v>
      </c>
      <c r="P298" s="26" t="s">
        <v>68</v>
      </c>
      <c r="Q298" s="26"/>
      <c r="R298" s="26"/>
      <c r="S298" s="27" t="s">
        <v>3752</v>
      </c>
      <c r="T298" s="27" t="s">
        <v>3753</v>
      </c>
      <c r="U298" s="27" t="s">
        <v>3754</v>
      </c>
      <c r="V298" s="28">
        <v>5000</v>
      </c>
      <c r="W298" s="34"/>
      <c r="X298" s="30">
        <v>5000</v>
      </c>
      <c r="Y298" s="34" t="s">
        <v>42</v>
      </c>
      <c r="Z298" s="29" t="s">
        <v>52</v>
      </c>
      <c r="AA298" s="29"/>
      <c r="AB298" s="29"/>
      <c r="AC298" s="29" t="s">
        <v>3755</v>
      </c>
      <c r="AD298" s="31" t="s">
        <v>30</v>
      </c>
      <c r="AE298" s="31" t="s">
        <v>52</v>
      </c>
    </row>
    <row r="299" spans="1:31" s="35" customFormat="1" ht="36" x14ac:dyDescent="0.2">
      <c r="A299" s="24" t="s">
        <v>1021</v>
      </c>
      <c r="B299" s="25">
        <v>2</v>
      </c>
      <c r="C299" s="25" t="s">
        <v>30</v>
      </c>
      <c r="D299" s="26" t="s">
        <v>52</v>
      </c>
      <c r="E299" s="32" t="s">
        <v>3756</v>
      </c>
      <c r="F299" s="32" t="s">
        <v>3757</v>
      </c>
      <c r="G299" s="33"/>
      <c r="H299" s="32" t="s">
        <v>907</v>
      </c>
      <c r="I299" s="25">
        <v>2016</v>
      </c>
      <c r="J299" s="25">
        <v>2020</v>
      </c>
      <c r="K299" s="25" t="s">
        <v>57</v>
      </c>
      <c r="L299" s="25"/>
      <c r="M299" s="25" t="s">
        <v>139</v>
      </c>
      <c r="N299" s="25" t="s">
        <v>907</v>
      </c>
      <c r="O299" s="25" t="s">
        <v>67</v>
      </c>
      <c r="P299" s="26" t="s">
        <v>68</v>
      </c>
      <c r="Q299" s="26"/>
      <c r="R299" s="26"/>
      <c r="S299" s="27" t="s">
        <v>3758</v>
      </c>
      <c r="T299" s="27" t="s">
        <v>3753</v>
      </c>
      <c r="U299" s="27" t="s">
        <v>3754</v>
      </c>
      <c r="V299" s="28">
        <v>5000</v>
      </c>
      <c r="W299" s="34"/>
      <c r="X299" s="30">
        <v>5000</v>
      </c>
      <c r="Y299" s="34" t="s">
        <v>42</v>
      </c>
      <c r="Z299" s="29" t="s">
        <v>52</v>
      </c>
      <c r="AA299" s="29"/>
      <c r="AB299" s="29"/>
      <c r="AC299" s="29" t="s">
        <v>3755</v>
      </c>
      <c r="AD299" s="31" t="s">
        <v>30</v>
      </c>
      <c r="AE299" s="31" t="s">
        <v>52</v>
      </c>
    </row>
    <row r="300" spans="1:31" s="35" customFormat="1" ht="60" x14ac:dyDescent="0.2">
      <c r="A300" s="24" t="s">
        <v>1021</v>
      </c>
      <c r="B300" s="25">
        <v>3</v>
      </c>
      <c r="C300" s="25" t="s">
        <v>30</v>
      </c>
      <c r="D300" s="26" t="s">
        <v>52</v>
      </c>
      <c r="E300" s="32" t="s">
        <v>3759</v>
      </c>
      <c r="F300" s="32" t="s">
        <v>3760</v>
      </c>
      <c r="G300" s="33"/>
      <c r="H300" s="32" t="s">
        <v>907</v>
      </c>
      <c r="I300" s="25">
        <v>2020</v>
      </c>
      <c r="J300" s="25">
        <v>2030</v>
      </c>
      <c r="K300" s="25" t="s">
        <v>36</v>
      </c>
      <c r="L300" s="25"/>
      <c r="M300" s="25"/>
      <c r="N300" s="25" t="s">
        <v>907</v>
      </c>
      <c r="O300" s="25" t="s">
        <v>111</v>
      </c>
      <c r="P300" s="26" t="s">
        <v>39</v>
      </c>
      <c r="Q300" s="26" t="s">
        <v>112</v>
      </c>
      <c r="R300" s="26"/>
      <c r="S300" s="27" t="s">
        <v>3761</v>
      </c>
      <c r="T300" s="27"/>
      <c r="U300" s="27"/>
      <c r="V300" s="28"/>
      <c r="W300" s="34"/>
      <c r="X300" s="30">
        <v>0</v>
      </c>
      <c r="Y300" s="34" t="s">
        <v>3762</v>
      </c>
      <c r="Z300" s="29" t="s">
        <v>52</v>
      </c>
      <c r="AA300" s="29"/>
      <c r="AB300" s="29"/>
      <c r="AC300" s="29" t="s">
        <v>354</v>
      </c>
      <c r="AD300" s="31" t="s">
        <v>30</v>
      </c>
      <c r="AE300" s="31" t="s">
        <v>52</v>
      </c>
    </row>
    <row r="301" spans="1:31" s="35" customFormat="1" ht="36" x14ac:dyDescent="0.2">
      <c r="A301" s="24" t="s">
        <v>1021</v>
      </c>
      <c r="B301" s="25">
        <v>4</v>
      </c>
      <c r="C301" s="25" t="s">
        <v>30</v>
      </c>
      <c r="D301" s="26" t="s">
        <v>52</v>
      </c>
      <c r="E301" s="32" t="s">
        <v>3763</v>
      </c>
      <c r="F301" s="32" t="s">
        <v>3764</v>
      </c>
      <c r="G301" s="33"/>
      <c r="H301" s="32" t="s">
        <v>907</v>
      </c>
      <c r="I301" s="25">
        <v>2018</v>
      </c>
      <c r="J301" s="25">
        <v>2030</v>
      </c>
      <c r="K301" s="25" t="s">
        <v>36</v>
      </c>
      <c r="L301" s="25"/>
      <c r="M301" s="25"/>
      <c r="N301" s="25" t="s">
        <v>907</v>
      </c>
      <c r="O301" s="25" t="s">
        <v>67</v>
      </c>
      <c r="P301" s="26" t="s">
        <v>68</v>
      </c>
      <c r="Q301" s="26" t="s">
        <v>80</v>
      </c>
      <c r="R301" s="26"/>
      <c r="S301" s="27"/>
      <c r="T301" s="27"/>
      <c r="U301" s="27"/>
      <c r="V301" s="28"/>
      <c r="W301" s="34"/>
      <c r="X301" s="30">
        <v>0</v>
      </c>
      <c r="Y301" s="34" t="s">
        <v>42</v>
      </c>
      <c r="Z301" s="29" t="s">
        <v>300</v>
      </c>
      <c r="AA301" s="29"/>
      <c r="AB301" s="29"/>
      <c r="AC301" s="29" t="s">
        <v>354</v>
      </c>
      <c r="AD301" s="31" t="s">
        <v>30</v>
      </c>
      <c r="AE301" s="31" t="s">
        <v>52</v>
      </c>
    </row>
    <row r="302" spans="1:31" s="35" customFormat="1" ht="48" x14ac:dyDescent="0.2">
      <c r="A302" s="24" t="s">
        <v>1021</v>
      </c>
      <c r="B302" s="25">
        <v>5</v>
      </c>
      <c r="C302" s="25" t="s">
        <v>30</v>
      </c>
      <c r="D302" s="26" t="s">
        <v>52</v>
      </c>
      <c r="E302" s="32" t="s">
        <v>3765</v>
      </c>
      <c r="F302" s="32" t="s">
        <v>3766</v>
      </c>
      <c r="G302" s="33"/>
      <c r="H302" s="32" t="s">
        <v>907</v>
      </c>
      <c r="I302" s="25">
        <v>2018</v>
      </c>
      <c r="J302" s="25">
        <v>2030</v>
      </c>
      <c r="K302" s="25" t="s">
        <v>36</v>
      </c>
      <c r="L302" s="25"/>
      <c r="M302" s="25"/>
      <c r="N302" s="25" t="s">
        <v>907</v>
      </c>
      <c r="O302" s="25" t="s">
        <v>173</v>
      </c>
      <c r="P302" s="26" t="s">
        <v>123</v>
      </c>
      <c r="Q302" s="26"/>
      <c r="R302" s="26"/>
      <c r="S302" s="27" t="s">
        <v>3767</v>
      </c>
      <c r="T302" s="27" t="s">
        <v>3768</v>
      </c>
      <c r="U302" s="27"/>
      <c r="V302" s="28"/>
      <c r="W302" s="34"/>
      <c r="X302" s="30">
        <v>0</v>
      </c>
      <c r="Y302" s="34" t="s">
        <v>116</v>
      </c>
      <c r="Z302" s="29" t="s">
        <v>300</v>
      </c>
      <c r="AA302" s="29"/>
      <c r="AB302" s="29"/>
      <c r="AC302" s="29" t="s">
        <v>354</v>
      </c>
      <c r="AD302" s="31" t="s">
        <v>30</v>
      </c>
      <c r="AE302" s="31" t="s">
        <v>52</v>
      </c>
    </row>
    <row r="303" spans="1:31" s="35" customFormat="1" ht="72" x14ac:dyDescent="0.2">
      <c r="A303" s="24" t="s">
        <v>1021</v>
      </c>
      <c r="B303" s="25">
        <v>6</v>
      </c>
      <c r="C303" s="25" t="s">
        <v>30</v>
      </c>
      <c r="D303" s="26" t="s">
        <v>52</v>
      </c>
      <c r="E303" s="32" t="s">
        <v>3769</v>
      </c>
      <c r="F303" s="32" t="s">
        <v>3770</v>
      </c>
      <c r="G303" s="33"/>
      <c r="H303" s="32" t="s">
        <v>907</v>
      </c>
      <c r="I303" s="25">
        <v>2018</v>
      </c>
      <c r="J303" s="25">
        <v>2030</v>
      </c>
      <c r="K303" s="25" t="s">
        <v>36</v>
      </c>
      <c r="L303" s="25"/>
      <c r="M303" s="25"/>
      <c r="N303" s="25" t="s">
        <v>907</v>
      </c>
      <c r="O303" s="25" t="s">
        <v>67</v>
      </c>
      <c r="P303" s="26" t="s">
        <v>68</v>
      </c>
      <c r="Q303" s="26"/>
      <c r="R303" s="26"/>
      <c r="S303" s="27"/>
      <c r="T303" s="27"/>
      <c r="U303" s="27"/>
      <c r="V303" s="28"/>
      <c r="W303" s="34"/>
      <c r="X303" s="30">
        <v>0</v>
      </c>
      <c r="Y303" s="34" t="s">
        <v>116</v>
      </c>
      <c r="Z303" s="29"/>
      <c r="AA303" s="29"/>
      <c r="AB303" s="29"/>
      <c r="AC303" s="29"/>
      <c r="AD303" s="31" t="s">
        <v>30</v>
      </c>
      <c r="AE303" s="31" t="s">
        <v>52</v>
      </c>
    </row>
    <row r="304" spans="1:31" s="35" customFormat="1" ht="36" x14ac:dyDescent="0.2">
      <c r="A304" s="24" t="s">
        <v>1021</v>
      </c>
      <c r="B304" s="25">
        <v>7</v>
      </c>
      <c r="C304" s="25" t="s">
        <v>30</v>
      </c>
      <c r="D304" s="26" t="s">
        <v>52</v>
      </c>
      <c r="E304" s="32" t="s">
        <v>3771</v>
      </c>
      <c r="F304" s="32" t="s">
        <v>3772</v>
      </c>
      <c r="G304" s="33"/>
      <c r="H304" s="32" t="s">
        <v>907</v>
      </c>
      <c r="I304" s="25">
        <v>2020</v>
      </c>
      <c r="J304" s="25">
        <v>2030</v>
      </c>
      <c r="K304" s="25" t="s">
        <v>36</v>
      </c>
      <c r="L304" s="25" t="s">
        <v>139</v>
      </c>
      <c r="M304" s="25"/>
      <c r="N304" s="25" t="s">
        <v>907</v>
      </c>
      <c r="O304" s="25" t="s">
        <v>1492</v>
      </c>
      <c r="P304" s="26" t="s">
        <v>68</v>
      </c>
      <c r="Q304" s="26" t="s">
        <v>150</v>
      </c>
      <c r="R304" s="26"/>
      <c r="S304" s="27"/>
      <c r="T304" s="27"/>
      <c r="U304" s="27"/>
      <c r="V304" s="28"/>
      <c r="W304" s="34"/>
      <c r="X304" s="30">
        <v>0</v>
      </c>
      <c r="Y304" s="34" t="s">
        <v>42</v>
      </c>
      <c r="Z304" s="29" t="s">
        <v>52</v>
      </c>
      <c r="AA304" s="29"/>
      <c r="AB304" s="29"/>
      <c r="AC304" s="29" t="s">
        <v>3755</v>
      </c>
      <c r="AD304" s="31" t="s">
        <v>30</v>
      </c>
      <c r="AE304" s="31" t="s">
        <v>52</v>
      </c>
    </row>
    <row r="305" spans="1:31" s="35" customFormat="1" ht="48" x14ac:dyDescent="0.2">
      <c r="A305" s="24" t="s">
        <v>1021</v>
      </c>
      <c r="B305" s="25">
        <v>8</v>
      </c>
      <c r="C305" s="25" t="s">
        <v>30</v>
      </c>
      <c r="D305" s="26" t="s">
        <v>52</v>
      </c>
      <c r="E305" s="32" t="s">
        <v>3773</v>
      </c>
      <c r="F305" s="32" t="s">
        <v>3774</v>
      </c>
      <c r="G305" s="33"/>
      <c r="H305" s="32" t="s">
        <v>907</v>
      </c>
      <c r="I305" s="25">
        <v>2020</v>
      </c>
      <c r="J305" s="25">
        <v>2030</v>
      </c>
      <c r="K305" s="25" t="s">
        <v>36</v>
      </c>
      <c r="L305" s="25"/>
      <c r="M305" s="25" t="s">
        <v>139</v>
      </c>
      <c r="N305" s="25" t="s">
        <v>907</v>
      </c>
      <c r="O305" s="25" t="s">
        <v>1492</v>
      </c>
      <c r="P305" s="26" t="s">
        <v>68</v>
      </c>
      <c r="Q305" s="26"/>
      <c r="R305" s="26"/>
      <c r="S305" s="27"/>
      <c r="T305" s="27" t="s">
        <v>3775</v>
      </c>
      <c r="U305" s="27"/>
      <c r="V305" s="28"/>
      <c r="W305" s="34"/>
      <c r="X305" s="30">
        <v>0</v>
      </c>
      <c r="Y305" s="34" t="s">
        <v>3762</v>
      </c>
      <c r="Z305" s="29"/>
      <c r="AA305" s="29"/>
      <c r="AB305" s="29"/>
      <c r="AC305" s="29"/>
      <c r="AD305" s="31" t="s">
        <v>30</v>
      </c>
      <c r="AE305" s="31" t="s">
        <v>52</v>
      </c>
    </row>
    <row r="306" spans="1:31" s="35" customFormat="1" ht="36" x14ac:dyDescent="0.2">
      <c r="A306" s="24" t="s">
        <v>1021</v>
      </c>
      <c r="B306" s="25">
        <v>9</v>
      </c>
      <c r="C306" s="25" t="s">
        <v>30</v>
      </c>
      <c r="D306" s="26" t="s">
        <v>106</v>
      </c>
      <c r="E306" s="32" t="s">
        <v>3776</v>
      </c>
      <c r="F306" s="32" t="s">
        <v>3777</v>
      </c>
      <c r="G306" s="33"/>
      <c r="H306" s="32" t="s">
        <v>907</v>
      </c>
      <c r="I306" s="25">
        <v>2018</v>
      </c>
      <c r="J306" s="25">
        <v>2030</v>
      </c>
      <c r="K306" s="25" t="s">
        <v>36</v>
      </c>
      <c r="L306" s="25"/>
      <c r="M306" s="25"/>
      <c r="N306" s="25" t="s">
        <v>907</v>
      </c>
      <c r="O306" s="25" t="s">
        <v>1492</v>
      </c>
      <c r="P306" s="26" t="s">
        <v>186</v>
      </c>
      <c r="Q306" s="26"/>
      <c r="R306" s="26"/>
      <c r="S306" s="27"/>
      <c r="T306" s="27"/>
      <c r="U306" s="27"/>
      <c r="V306" s="28">
        <v>1000</v>
      </c>
      <c r="W306" s="34"/>
      <c r="X306" s="30">
        <v>1000</v>
      </c>
      <c r="Y306" s="34" t="s">
        <v>42</v>
      </c>
      <c r="Z306" s="29"/>
      <c r="AA306" s="29"/>
      <c r="AB306" s="29"/>
      <c r="AC306" s="29"/>
      <c r="AD306" s="31" t="s">
        <v>30</v>
      </c>
      <c r="AE306" s="31" t="s">
        <v>106</v>
      </c>
    </row>
    <row r="307" spans="1:31" s="35" customFormat="1" ht="72" x14ac:dyDescent="0.2">
      <c r="A307" s="24" t="s">
        <v>1021</v>
      </c>
      <c r="B307" s="25">
        <v>10</v>
      </c>
      <c r="C307" s="25" t="s">
        <v>30</v>
      </c>
      <c r="D307" s="26" t="s">
        <v>106</v>
      </c>
      <c r="E307" s="32" t="s">
        <v>3778</v>
      </c>
      <c r="F307" s="32" t="s">
        <v>3779</v>
      </c>
      <c r="G307" s="33"/>
      <c r="H307" s="32" t="s">
        <v>907</v>
      </c>
      <c r="I307" s="25">
        <v>2018</v>
      </c>
      <c r="J307" s="25">
        <v>2030</v>
      </c>
      <c r="K307" s="25" t="s">
        <v>36</v>
      </c>
      <c r="L307" s="25" t="s">
        <v>139</v>
      </c>
      <c r="M307" s="25"/>
      <c r="N307" s="25" t="s">
        <v>907</v>
      </c>
      <c r="O307" s="25" t="s">
        <v>1492</v>
      </c>
      <c r="P307" s="26" t="s">
        <v>186</v>
      </c>
      <c r="Q307" s="26"/>
      <c r="R307" s="26"/>
      <c r="S307" s="27"/>
      <c r="T307" s="27"/>
      <c r="U307" s="27"/>
      <c r="V307" s="28"/>
      <c r="W307" s="34"/>
      <c r="X307" s="30">
        <v>0</v>
      </c>
      <c r="Y307" s="34" t="s">
        <v>42</v>
      </c>
      <c r="Z307" s="29"/>
      <c r="AA307" s="29"/>
      <c r="AB307" s="29"/>
      <c r="AC307" s="29"/>
      <c r="AD307" s="31" t="s">
        <v>30</v>
      </c>
      <c r="AE307" s="31" t="s">
        <v>106</v>
      </c>
    </row>
    <row r="308" spans="1:31" s="35" customFormat="1" ht="24" x14ac:dyDescent="0.2">
      <c r="A308" s="24" t="s">
        <v>1021</v>
      </c>
      <c r="B308" s="25">
        <v>11</v>
      </c>
      <c r="C308" s="25" t="s">
        <v>30</v>
      </c>
      <c r="D308" s="26" t="s">
        <v>106</v>
      </c>
      <c r="E308" s="32" t="s">
        <v>3780</v>
      </c>
      <c r="F308" s="32" t="s">
        <v>3781</v>
      </c>
      <c r="G308" s="33"/>
      <c r="H308" s="32" t="s">
        <v>907</v>
      </c>
      <c r="I308" s="25">
        <v>2018</v>
      </c>
      <c r="J308" s="25">
        <v>2020</v>
      </c>
      <c r="K308" s="25" t="s">
        <v>36</v>
      </c>
      <c r="L308" s="25"/>
      <c r="M308" s="25"/>
      <c r="N308" s="25" t="s">
        <v>907</v>
      </c>
      <c r="O308" s="25" t="s">
        <v>1492</v>
      </c>
      <c r="P308" s="26"/>
      <c r="Q308" s="26"/>
      <c r="R308" s="26"/>
      <c r="S308" s="27"/>
      <c r="T308" s="27"/>
      <c r="U308" s="27"/>
      <c r="V308" s="28"/>
      <c r="W308" s="34"/>
      <c r="X308" s="30">
        <v>0</v>
      </c>
      <c r="Y308" s="34" t="s">
        <v>42</v>
      </c>
      <c r="Z308" s="29"/>
      <c r="AA308" s="29"/>
      <c r="AB308" s="29"/>
      <c r="AC308" s="29"/>
      <c r="AD308" s="31" t="s">
        <v>30</v>
      </c>
      <c r="AE308" s="31" t="s">
        <v>106</v>
      </c>
    </row>
    <row r="309" spans="1:31" s="35" customFormat="1" ht="36" x14ac:dyDescent="0.2">
      <c r="A309" s="24" t="s">
        <v>1021</v>
      </c>
      <c r="B309" s="25">
        <v>12</v>
      </c>
      <c r="C309" s="25" t="s">
        <v>30</v>
      </c>
      <c r="D309" s="26" t="s">
        <v>135</v>
      </c>
      <c r="E309" s="32" t="s">
        <v>3782</v>
      </c>
      <c r="F309" s="32" t="s">
        <v>3783</v>
      </c>
      <c r="G309" s="33"/>
      <c r="H309" s="32" t="s">
        <v>907</v>
      </c>
      <c r="I309" s="25">
        <v>2018</v>
      </c>
      <c r="J309" s="25">
        <v>2020</v>
      </c>
      <c r="K309" s="25" t="s">
        <v>36</v>
      </c>
      <c r="L309" s="25" t="s">
        <v>139</v>
      </c>
      <c r="M309" s="25"/>
      <c r="N309" s="25" t="s">
        <v>907</v>
      </c>
      <c r="O309" s="25" t="s">
        <v>160</v>
      </c>
      <c r="P309" s="26" t="s">
        <v>150</v>
      </c>
      <c r="Q309" s="26" t="s">
        <v>123</v>
      </c>
      <c r="R309" s="26"/>
      <c r="S309" s="27" t="s">
        <v>3784</v>
      </c>
      <c r="T309" s="27"/>
      <c r="U309" s="27"/>
      <c r="V309" s="28"/>
      <c r="W309" s="34">
        <v>0</v>
      </c>
      <c r="X309" s="30">
        <v>0</v>
      </c>
      <c r="Y309" s="34" t="s">
        <v>42</v>
      </c>
      <c r="Z309" s="29"/>
      <c r="AA309" s="29"/>
      <c r="AB309" s="29"/>
      <c r="AC309" s="29"/>
      <c r="AD309" s="31" t="s">
        <v>30</v>
      </c>
      <c r="AE309" s="31" t="s">
        <v>135</v>
      </c>
    </row>
    <row r="310" spans="1:31" s="35" customFormat="1" ht="36" x14ac:dyDescent="0.2">
      <c r="A310" s="24" t="s">
        <v>1021</v>
      </c>
      <c r="B310" s="25">
        <v>13</v>
      </c>
      <c r="C310" s="25" t="s">
        <v>30</v>
      </c>
      <c r="D310" s="26" t="s">
        <v>135</v>
      </c>
      <c r="E310" s="32" t="s">
        <v>3785</v>
      </c>
      <c r="F310" s="32" t="s">
        <v>3786</v>
      </c>
      <c r="G310" s="33"/>
      <c r="H310" s="32" t="s">
        <v>907</v>
      </c>
      <c r="I310" s="25">
        <v>2022</v>
      </c>
      <c r="J310" s="25">
        <v>2030</v>
      </c>
      <c r="K310" s="25" t="s">
        <v>36</v>
      </c>
      <c r="L310" s="25"/>
      <c r="M310" s="25"/>
      <c r="N310" s="25" t="s">
        <v>907</v>
      </c>
      <c r="O310" s="25" t="s">
        <v>67</v>
      </c>
      <c r="P310" s="26" t="s">
        <v>68</v>
      </c>
      <c r="Q310" s="26"/>
      <c r="R310" s="26"/>
      <c r="S310" s="27" t="s">
        <v>3787</v>
      </c>
      <c r="T310" s="27"/>
      <c r="U310" s="27"/>
      <c r="V310" s="28">
        <v>100000</v>
      </c>
      <c r="W310" s="34"/>
      <c r="X310" s="30">
        <v>100000</v>
      </c>
      <c r="Y310" s="34" t="s">
        <v>116</v>
      </c>
      <c r="Z310" s="29"/>
      <c r="AA310" s="29"/>
      <c r="AB310" s="29"/>
      <c r="AC310" s="29"/>
      <c r="AD310" s="31" t="s">
        <v>30</v>
      </c>
      <c r="AE310" s="31" t="s">
        <v>135</v>
      </c>
    </row>
    <row r="311" spans="1:31" s="35" customFormat="1" ht="48" x14ac:dyDescent="0.2">
      <c r="A311" s="24" t="s">
        <v>1021</v>
      </c>
      <c r="B311" s="25">
        <v>14</v>
      </c>
      <c r="C311" s="25" t="s">
        <v>30</v>
      </c>
      <c r="D311" s="26" t="s">
        <v>135</v>
      </c>
      <c r="E311" s="32" t="s">
        <v>3788</v>
      </c>
      <c r="F311" s="32" t="s">
        <v>3789</v>
      </c>
      <c r="G311" s="33"/>
      <c r="H311" s="32" t="s">
        <v>907</v>
      </c>
      <c r="I311" s="25">
        <v>2020</v>
      </c>
      <c r="J311" s="25">
        <v>2030</v>
      </c>
      <c r="K311" s="25" t="s">
        <v>36</v>
      </c>
      <c r="L311" s="25" t="s">
        <v>139</v>
      </c>
      <c r="M311" s="25"/>
      <c r="N311" s="25" t="s">
        <v>907</v>
      </c>
      <c r="O311" s="25" t="s">
        <v>1492</v>
      </c>
      <c r="P311" s="26"/>
      <c r="Q311" s="26"/>
      <c r="R311" s="26"/>
      <c r="S311" s="27"/>
      <c r="T311" s="27"/>
      <c r="U311" s="27"/>
      <c r="V311" s="28">
        <v>50000</v>
      </c>
      <c r="W311" s="34"/>
      <c r="X311" s="30">
        <v>50000</v>
      </c>
      <c r="Y311" s="34" t="s">
        <v>3762</v>
      </c>
      <c r="Z311" s="29"/>
      <c r="AA311" s="29"/>
      <c r="AB311" s="29"/>
      <c r="AC311" s="29"/>
      <c r="AD311" s="31" t="s">
        <v>30</v>
      </c>
      <c r="AE311" s="31" t="s">
        <v>135</v>
      </c>
    </row>
    <row r="312" spans="1:31" s="35" customFormat="1" ht="48" x14ac:dyDescent="0.2">
      <c r="A312" s="24" t="s">
        <v>1021</v>
      </c>
      <c r="B312" s="25">
        <v>15</v>
      </c>
      <c r="C312" s="25" t="s">
        <v>30</v>
      </c>
      <c r="D312" s="26" t="s">
        <v>145</v>
      </c>
      <c r="E312" s="32" t="s">
        <v>3790</v>
      </c>
      <c r="F312" s="32" t="s">
        <v>3791</v>
      </c>
      <c r="G312" s="33"/>
      <c r="H312" s="32" t="s">
        <v>907</v>
      </c>
      <c r="I312" s="25">
        <v>2020</v>
      </c>
      <c r="J312" s="25">
        <v>2030</v>
      </c>
      <c r="K312" s="25" t="s">
        <v>36</v>
      </c>
      <c r="L312" s="25" t="s">
        <v>139</v>
      </c>
      <c r="M312" s="25"/>
      <c r="N312" s="25" t="s">
        <v>3792</v>
      </c>
      <c r="O312" s="25" t="s">
        <v>37</v>
      </c>
      <c r="P312" s="26" t="s">
        <v>123</v>
      </c>
      <c r="Q312" s="26" t="s">
        <v>150</v>
      </c>
      <c r="R312" s="26"/>
      <c r="S312" s="27" t="s">
        <v>3793</v>
      </c>
      <c r="T312" s="27"/>
      <c r="U312" s="27"/>
      <c r="V312" s="28">
        <v>160000</v>
      </c>
      <c r="W312" s="34">
        <v>500</v>
      </c>
      <c r="X312" s="30">
        <v>165000</v>
      </c>
      <c r="Y312" s="34" t="s">
        <v>116</v>
      </c>
      <c r="Z312" s="29"/>
      <c r="AA312" s="29"/>
      <c r="AB312" s="29"/>
      <c r="AC312" s="29"/>
      <c r="AD312" s="31" t="s">
        <v>30</v>
      </c>
      <c r="AE312" s="31" t="s">
        <v>145</v>
      </c>
    </row>
    <row r="313" spans="1:31" s="35" customFormat="1" ht="36" x14ac:dyDescent="0.2">
      <c r="A313" s="24" t="s">
        <v>1021</v>
      </c>
      <c r="B313" s="25">
        <v>16</v>
      </c>
      <c r="C313" s="25" t="s">
        <v>30</v>
      </c>
      <c r="D313" s="26" t="s">
        <v>291</v>
      </c>
      <c r="E313" s="32" t="s">
        <v>3794</v>
      </c>
      <c r="F313" s="32" t="s">
        <v>3795</v>
      </c>
      <c r="G313" s="33"/>
      <c r="H313" s="32" t="s">
        <v>907</v>
      </c>
      <c r="I313" s="25">
        <v>2020</v>
      </c>
      <c r="J313" s="25">
        <v>2030</v>
      </c>
      <c r="K313" s="25" t="s">
        <v>36</v>
      </c>
      <c r="L313" s="25"/>
      <c r="M313" s="25"/>
      <c r="N313" s="25" t="s">
        <v>907</v>
      </c>
      <c r="O313" s="25" t="s">
        <v>46</v>
      </c>
      <c r="P313" s="26" t="s">
        <v>128</v>
      </c>
      <c r="Q313" s="26" t="s">
        <v>38</v>
      </c>
      <c r="R313" s="26"/>
      <c r="S313" s="27"/>
      <c r="T313" s="27"/>
      <c r="U313" s="27"/>
      <c r="V313" s="28"/>
      <c r="W313" s="34"/>
      <c r="X313" s="30">
        <v>0</v>
      </c>
      <c r="Y313" s="34" t="s">
        <v>42</v>
      </c>
      <c r="Z313" s="29"/>
      <c r="AA313" s="29"/>
      <c r="AB313" s="29"/>
      <c r="AC313" s="29"/>
      <c r="AD313" s="31" t="s">
        <v>30</v>
      </c>
      <c r="AE313" s="31" t="s">
        <v>291</v>
      </c>
    </row>
    <row r="314" spans="1:31" s="35" customFormat="1" ht="48" x14ac:dyDescent="0.2">
      <c r="A314" s="24" t="s">
        <v>1021</v>
      </c>
      <c r="B314" s="25">
        <v>17</v>
      </c>
      <c r="C314" s="25" t="s">
        <v>30</v>
      </c>
      <c r="D314" s="26" t="s">
        <v>90</v>
      </c>
      <c r="E314" s="32" t="s">
        <v>3796</v>
      </c>
      <c r="F314" s="32" t="s">
        <v>3797</v>
      </c>
      <c r="G314" s="33"/>
      <c r="H314" s="32" t="s">
        <v>907</v>
      </c>
      <c r="I314" s="25">
        <v>2020</v>
      </c>
      <c r="J314" s="25">
        <v>2030</v>
      </c>
      <c r="K314" s="25" t="s">
        <v>36</v>
      </c>
      <c r="L314" s="25" t="s">
        <v>139</v>
      </c>
      <c r="M314" s="25"/>
      <c r="N314" s="25" t="s">
        <v>907</v>
      </c>
      <c r="O314" s="25" t="s">
        <v>1492</v>
      </c>
      <c r="P314" s="26" t="s">
        <v>150</v>
      </c>
      <c r="Q314" s="26"/>
      <c r="R314" s="26"/>
      <c r="S314" s="27"/>
      <c r="T314" s="27"/>
      <c r="U314" s="27"/>
      <c r="V314" s="28"/>
      <c r="W314" s="34"/>
      <c r="X314" s="30">
        <v>0</v>
      </c>
      <c r="Y314" s="34" t="s">
        <v>42</v>
      </c>
      <c r="Z314" s="29" t="s">
        <v>300</v>
      </c>
      <c r="AA314" s="29"/>
      <c r="AB314" s="29"/>
      <c r="AC314" s="29" t="s">
        <v>354</v>
      </c>
      <c r="AD314" s="31" t="s">
        <v>30</v>
      </c>
      <c r="AE314" s="31" t="s">
        <v>90</v>
      </c>
    </row>
    <row r="315" spans="1:31" s="35" customFormat="1" ht="84" x14ac:dyDescent="0.2">
      <c r="A315" s="24" t="s">
        <v>1021</v>
      </c>
      <c r="B315" s="25">
        <v>18</v>
      </c>
      <c r="C315" s="25" t="s">
        <v>30</v>
      </c>
      <c r="D315" s="26" t="s">
        <v>90</v>
      </c>
      <c r="E315" s="32" t="s">
        <v>3798</v>
      </c>
      <c r="F315" s="32" t="s">
        <v>3799</v>
      </c>
      <c r="G315" s="33"/>
      <c r="H315" s="32" t="s">
        <v>907</v>
      </c>
      <c r="I315" s="25">
        <v>2020</v>
      </c>
      <c r="J315" s="25">
        <v>2030</v>
      </c>
      <c r="K315" s="25" t="s">
        <v>36</v>
      </c>
      <c r="L315" s="25" t="s">
        <v>139</v>
      </c>
      <c r="M315" s="25"/>
      <c r="N315" s="25" t="s">
        <v>907</v>
      </c>
      <c r="O315" s="25" t="s">
        <v>1492</v>
      </c>
      <c r="P315" s="26" t="s">
        <v>150</v>
      </c>
      <c r="Q315" s="26"/>
      <c r="R315" s="26"/>
      <c r="S315" s="27"/>
      <c r="T315" s="27" t="s">
        <v>3800</v>
      </c>
      <c r="U315" s="27"/>
      <c r="V315" s="28"/>
      <c r="W315" s="34"/>
      <c r="X315" s="30">
        <v>0</v>
      </c>
      <c r="Y315" s="34" t="s">
        <v>42</v>
      </c>
      <c r="Z315" s="29" t="s">
        <v>300</v>
      </c>
      <c r="AA315" s="29"/>
      <c r="AB315" s="29"/>
      <c r="AC315" s="29" t="s">
        <v>354</v>
      </c>
      <c r="AD315" s="31" t="s">
        <v>30</v>
      </c>
      <c r="AE315" s="31" t="s">
        <v>90</v>
      </c>
    </row>
    <row r="316" spans="1:31" s="35" customFormat="1" ht="36" x14ac:dyDescent="0.2">
      <c r="A316" s="24" t="s">
        <v>1021</v>
      </c>
      <c r="B316" s="25">
        <v>19</v>
      </c>
      <c r="C316" s="25" t="s">
        <v>30</v>
      </c>
      <c r="D316" s="26" t="s">
        <v>181</v>
      </c>
      <c r="E316" s="32" t="s">
        <v>3801</v>
      </c>
      <c r="F316" s="32" t="s">
        <v>3802</v>
      </c>
      <c r="G316" s="33"/>
      <c r="H316" s="32" t="s">
        <v>907</v>
      </c>
      <c r="I316" s="25">
        <v>2018</v>
      </c>
      <c r="J316" s="25">
        <v>2025</v>
      </c>
      <c r="K316" s="25" t="s">
        <v>36</v>
      </c>
      <c r="L316" s="25"/>
      <c r="M316" s="25"/>
      <c r="N316" s="25" t="s">
        <v>3803</v>
      </c>
      <c r="O316" s="25" t="s">
        <v>1492</v>
      </c>
      <c r="P316" s="26" t="s">
        <v>461</v>
      </c>
      <c r="Q316" s="26" t="s">
        <v>460</v>
      </c>
      <c r="R316" s="26"/>
      <c r="S316" s="27"/>
      <c r="T316" s="27" t="s">
        <v>3804</v>
      </c>
      <c r="U316" s="27"/>
      <c r="V316" s="28"/>
      <c r="W316" s="34"/>
      <c r="X316" s="30">
        <v>0</v>
      </c>
      <c r="Y316" s="34" t="s">
        <v>42</v>
      </c>
      <c r="Z316" s="29"/>
      <c r="AA316" s="29"/>
      <c r="AB316" s="29"/>
      <c r="AC316" s="29"/>
      <c r="AD316" s="31" t="s">
        <v>30</v>
      </c>
      <c r="AE316" s="31" t="s">
        <v>181</v>
      </c>
    </row>
    <row r="317" spans="1:31" s="35" customFormat="1" ht="36" x14ac:dyDescent="0.2">
      <c r="A317" s="24" t="s">
        <v>1021</v>
      </c>
      <c r="B317" s="25">
        <v>20</v>
      </c>
      <c r="C317" s="25" t="s">
        <v>58</v>
      </c>
      <c r="D317" s="26" t="s">
        <v>52</v>
      </c>
      <c r="E317" s="32" t="s">
        <v>3805</v>
      </c>
      <c r="F317" s="32" t="s">
        <v>3806</v>
      </c>
      <c r="G317" s="33"/>
      <c r="H317" s="32" t="s">
        <v>907</v>
      </c>
      <c r="I317" s="25">
        <v>2020</v>
      </c>
      <c r="J317" s="25">
        <v>2025</v>
      </c>
      <c r="K317" s="25" t="s">
        <v>36</v>
      </c>
      <c r="L317" s="25"/>
      <c r="M317" s="25"/>
      <c r="N317" s="25" t="s">
        <v>3803</v>
      </c>
      <c r="O317" s="25" t="s">
        <v>67</v>
      </c>
      <c r="P317" s="26" t="s">
        <v>68</v>
      </c>
      <c r="Q317" s="26"/>
      <c r="R317" s="26"/>
      <c r="S317" s="27"/>
      <c r="T317" s="27"/>
      <c r="U317" s="27"/>
      <c r="V317" s="28">
        <v>100000</v>
      </c>
      <c r="W317" s="34"/>
      <c r="X317" s="30">
        <v>100000</v>
      </c>
      <c r="Y317" s="34" t="s">
        <v>3762</v>
      </c>
      <c r="Z317" s="29" t="s">
        <v>52</v>
      </c>
      <c r="AA317" s="29"/>
      <c r="AB317" s="29"/>
      <c r="AC317" s="29" t="s">
        <v>3755</v>
      </c>
      <c r="AD317" s="31" t="s">
        <v>58</v>
      </c>
      <c r="AE317" s="31" t="s">
        <v>52</v>
      </c>
    </row>
    <row r="318" spans="1:31" s="35" customFormat="1" ht="60" x14ac:dyDescent="0.2">
      <c r="A318" s="24" t="s">
        <v>1021</v>
      </c>
      <c r="B318" s="25">
        <v>21</v>
      </c>
      <c r="C318" s="25" t="s">
        <v>58</v>
      </c>
      <c r="D318" s="26" t="s">
        <v>52</v>
      </c>
      <c r="E318" s="32" t="s">
        <v>3807</v>
      </c>
      <c r="F318" s="32" t="s">
        <v>3808</v>
      </c>
      <c r="G318" s="33"/>
      <c r="H318" s="32" t="s">
        <v>3809</v>
      </c>
      <c r="I318" s="25">
        <v>2020</v>
      </c>
      <c r="J318" s="25">
        <v>2030</v>
      </c>
      <c r="K318" s="25" t="s">
        <v>36</v>
      </c>
      <c r="L318" s="25"/>
      <c r="M318" s="25"/>
      <c r="N318" s="25" t="s">
        <v>3803</v>
      </c>
      <c r="O318" s="25" t="s">
        <v>67</v>
      </c>
      <c r="P318" s="26" t="s">
        <v>68</v>
      </c>
      <c r="Q318" s="26" t="s">
        <v>317</v>
      </c>
      <c r="R318" s="26"/>
      <c r="S318" s="27"/>
      <c r="T318" s="27"/>
      <c r="U318" s="27"/>
      <c r="V318" s="28"/>
      <c r="W318" s="34"/>
      <c r="X318" s="30">
        <v>0</v>
      </c>
      <c r="Y318" s="34"/>
      <c r="Z318" s="29"/>
      <c r="AA318" s="29"/>
      <c r="AB318" s="29"/>
      <c r="AC318" s="29"/>
      <c r="AD318" s="31" t="s">
        <v>58</v>
      </c>
      <c r="AE318" s="31" t="s">
        <v>52</v>
      </c>
    </row>
    <row r="319" spans="1:31" s="35" customFormat="1" ht="24" x14ac:dyDescent="0.2">
      <c r="A319" s="24" t="s">
        <v>1021</v>
      </c>
      <c r="B319" s="25">
        <v>22</v>
      </c>
      <c r="C319" s="25" t="s">
        <v>58</v>
      </c>
      <c r="D319" s="26" t="s">
        <v>291</v>
      </c>
      <c r="E319" s="32" t="s">
        <v>3810</v>
      </c>
      <c r="F319" s="32" t="s">
        <v>3811</v>
      </c>
      <c r="G319" s="33"/>
      <c r="H319" s="32" t="s">
        <v>907</v>
      </c>
      <c r="I319" s="25">
        <v>2018</v>
      </c>
      <c r="J319" s="25">
        <v>2030</v>
      </c>
      <c r="K319" s="25" t="s">
        <v>36</v>
      </c>
      <c r="L319" s="25"/>
      <c r="M319" s="25"/>
      <c r="N319" s="25" t="s">
        <v>907</v>
      </c>
      <c r="O319" s="25" t="s">
        <v>1492</v>
      </c>
      <c r="P319" s="26"/>
      <c r="Q319" s="26"/>
      <c r="R319" s="26"/>
      <c r="S319" s="27"/>
      <c r="T319" s="27"/>
      <c r="U319" s="27"/>
      <c r="V319" s="28"/>
      <c r="W319" s="34"/>
      <c r="X319" s="30">
        <v>0</v>
      </c>
      <c r="Y319" s="34"/>
      <c r="Z319" s="29" t="s">
        <v>300</v>
      </c>
      <c r="AA319" s="29"/>
      <c r="AB319" s="29"/>
      <c r="AC319" s="29" t="s">
        <v>354</v>
      </c>
      <c r="AD319" s="31" t="s">
        <v>58</v>
      </c>
      <c r="AE319" s="31" t="s">
        <v>291</v>
      </c>
    </row>
    <row r="320" spans="1:31" s="35" customFormat="1" ht="60" x14ac:dyDescent="0.2">
      <c r="A320" s="24" t="s">
        <v>1021</v>
      </c>
      <c r="B320" s="25">
        <v>23</v>
      </c>
      <c r="C320" s="25" t="s">
        <v>233</v>
      </c>
      <c r="D320" s="26" t="s">
        <v>90</v>
      </c>
      <c r="E320" s="32" t="s">
        <v>3812</v>
      </c>
      <c r="F320" s="32" t="s">
        <v>3813</v>
      </c>
      <c r="G320" s="33"/>
      <c r="H320" s="32" t="s">
        <v>3803</v>
      </c>
      <c r="I320" s="25">
        <v>2020</v>
      </c>
      <c r="J320" s="25">
        <v>2030</v>
      </c>
      <c r="K320" s="25" t="s">
        <v>36</v>
      </c>
      <c r="L320" s="25"/>
      <c r="M320" s="25" t="s">
        <v>139</v>
      </c>
      <c r="N320" s="25" t="s">
        <v>3803</v>
      </c>
      <c r="O320" s="25" t="s">
        <v>111</v>
      </c>
      <c r="P320" s="26" t="s">
        <v>39</v>
      </c>
      <c r="Q320" s="26" t="s">
        <v>123</v>
      </c>
      <c r="R320" s="26"/>
      <c r="S320" s="27"/>
      <c r="T320" s="27" t="s">
        <v>3814</v>
      </c>
      <c r="U320" s="27"/>
      <c r="V320" s="28"/>
      <c r="W320" s="34"/>
      <c r="X320" s="30">
        <v>0</v>
      </c>
      <c r="Y320" s="34"/>
      <c r="Z320" s="29" t="s">
        <v>300</v>
      </c>
      <c r="AA320" s="29"/>
      <c r="AB320" s="29"/>
      <c r="AC320" s="29" t="s">
        <v>354</v>
      </c>
      <c r="AD320" s="31" t="s">
        <v>233</v>
      </c>
      <c r="AE320" s="31" t="s">
        <v>90</v>
      </c>
    </row>
    <row r="321" spans="1:31" s="35" customFormat="1" ht="36" x14ac:dyDescent="0.2">
      <c r="A321" s="24" t="s">
        <v>1021</v>
      </c>
      <c r="B321" s="25">
        <v>24</v>
      </c>
      <c r="C321" s="25" t="s">
        <v>233</v>
      </c>
      <c r="D321" s="26" t="s">
        <v>181</v>
      </c>
      <c r="E321" s="32" t="s">
        <v>3815</v>
      </c>
      <c r="F321" s="32" t="s">
        <v>3816</v>
      </c>
      <c r="G321" s="33"/>
      <c r="H321" s="32" t="s">
        <v>3817</v>
      </c>
      <c r="I321" s="25">
        <v>2018</v>
      </c>
      <c r="J321" s="25">
        <v>2022</v>
      </c>
      <c r="K321" s="25" t="s">
        <v>36</v>
      </c>
      <c r="L321" s="25"/>
      <c r="M321" s="25"/>
      <c r="N321" s="25" t="s">
        <v>3818</v>
      </c>
      <c r="O321" s="25" t="s">
        <v>37</v>
      </c>
      <c r="P321" s="26" t="s">
        <v>144</v>
      </c>
      <c r="Q321" s="26"/>
      <c r="R321" s="26"/>
      <c r="S321" s="27"/>
      <c r="T321" s="27"/>
      <c r="U321" s="27"/>
      <c r="V321" s="28"/>
      <c r="W321" s="34"/>
      <c r="X321" s="30">
        <v>0</v>
      </c>
      <c r="Y321" s="34"/>
      <c r="Z321" s="29"/>
      <c r="AA321" s="29"/>
      <c r="AB321" s="29"/>
      <c r="AC321" s="29"/>
      <c r="AD321" s="31" t="s">
        <v>233</v>
      </c>
      <c r="AE321" s="31" t="s">
        <v>181</v>
      </c>
    </row>
    <row r="322" spans="1:31" s="35" customFormat="1" ht="60" x14ac:dyDescent="0.2">
      <c r="A322" s="24" t="s">
        <v>1021</v>
      </c>
      <c r="B322" s="25">
        <v>25</v>
      </c>
      <c r="C322" s="25" t="s">
        <v>233</v>
      </c>
      <c r="D322" s="26" t="s">
        <v>181</v>
      </c>
      <c r="E322" s="32" t="s">
        <v>3819</v>
      </c>
      <c r="F322" s="32" t="s">
        <v>3820</v>
      </c>
      <c r="G322" s="33"/>
      <c r="H322" s="32" t="s">
        <v>907</v>
      </c>
      <c r="I322" s="25">
        <v>2018</v>
      </c>
      <c r="J322" s="25">
        <v>2020</v>
      </c>
      <c r="K322" s="25" t="s">
        <v>36</v>
      </c>
      <c r="L322" s="25"/>
      <c r="M322" s="25"/>
      <c r="N322" s="25" t="s">
        <v>907</v>
      </c>
      <c r="O322" s="25" t="s">
        <v>37</v>
      </c>
      <c r="P322" s="26" t="s">
        <v>144</v>
      </c>
      <c r="Q322" s="26"/>
      <c r="R322" s="26"/>
      <c r="S322" s="27"/>
      <c r="T322" s="27"/>
      <c r="U322" s="27"/>
      <c r="V322" s="28"/>
      <c r="W322" s="34"/>
      <c r="X322" s="30">
        <v>0</v>
      </c>
      <c r="Y322" s="34"/>
      <c r="Z322" s="29"/>
      <c r="AA322" s="29"/>
      <c r="AB322" s="29"/>
      <c r="AC322" s="29"/>
      <c r="AD322" s="31" t="s">
        <v>233</v>
      </c>
      <c r="AE322" s="31" t="s">
        <v>181</v>
      </c>
    </row>
    <row r="323" spans="1:31" s="35" customFormat="1" ht="36" x14ac:dyDescent="0.2">
      <c r="A323" s="24" t="s">
        <v>1021</v>
      </c>
      <c r="B323" s="25">
        <v>26</v>
      </c>
      <c r="C323" s="25" t="s">
        <v>216</v>
      </c>
      <c r="D323" s="26" t="s">
        <v>47</v>
      </c>
      <c r="E323" s="32" t="s">
        <v>3821</v>
      </c>
      <c r="F323" s="32" t="s">
        <v>3822</v>
      </c>
      <c r="G323" s="33"/>
      <c r="H323" s="32" t="s">
        <v>106</v>
      </c>
      <c r="I323" s="25">
        <v>2018</v>
      </c>
      <c r="J323" s="25">
        <v>2030</v>
      </c>
      <c r="K323" s="25" t="s">
        <v>57</v>
      </c>
      <c r="L323" s="25"/>
      <c r="M323" s="25"/>
      <c r="N323" s="25" t="s">
        <v>3823</v>
      </c>
      <c r="O323" s="25" t="s">
        <v>37</v>
      </c>
      <c r="P323" s="26" t="s">
        <v>317</v>
      </c>
      <c r="Q323" s="26" t="s">
        <v>248</v>
      </c>
      <c r="R323" s="26" t="s">
        <v>174</v>
      </c>
      <c r="S323" s="27"/>
      <c r="T323" s="27"/>
      <c r="U323" s="27"/>
      <c r="V323" s="28"/>
      <c r="W323" s="34"/>
      <c r="X323" s="30">
        <v>0</v>
      </c>
      <c r="Y323" s="34"/>
      <c r="Z323" s="29"/>
      <c r="AA323" s="29"/>
      <c r="AB323" s="29"/>
      <c r="AC323" s="29"/>
      <c r="AD323" s="31" t="s">
        <v>216</v>
      </c>
      <c r="AE323" s="31" t="s">
        <v>47</v>
      </c>
    </row>
    <row r="324" spans="1:31" s="35" customFormat="1" ht="36" x14ac:dyDescent="0.2">
      <c r="A324" s="24" t="s">
        <v>1021</v>
      </c>
      <c r="B324" s="25">
        <v>27</v>
      </c>
      <c r="C324" s="25" t="s">
        <v>216</v>
      </c>
      <c r="D324" s="26" t="s">
        <v>47</v>
      </c>
      <c r="E324" s="32" t="s">
        <v>3824</v>
      </c>
      <c r="F324" s="32" t="s">
        <v>3825</v>
      </c>
      <c r="G324" s="33"/>
      <c r="H324" s="32" t="s">
        <v>106</v>
      </c>
      <c r="I324" s="25">
        <v>2018</v>
      </c>
      <c r="J324" s="25">
        <v>2030</v>
      </c>
      <c r="K324" s="25" t="s">
        <v>57</v>
      </c>
      <c r="L324" s="25"/>
      <c r="M324" s="25"/>
      <c r="N324" s="25" t="s">
        <v>3826</v>
      </c>
      <c r="O324" s="25" t="s">
        <v>46</v>
      </c>
      <c r="P324" s="26" t="s">
        <v>68</v>
      </c>
      <c r="Q324" s="26" t="s">
        <v>128</v>
      </c>
      <c r="R324" s="26" t="s">
        <v>38</v>
      </c>
      <c r="S324" s="27"/>
      <c r="T324" s="27"/>
      <c r="U324" s="27"/>
      <c r="V324" s="28"/>
      <c r="W324" s="34"/>
      <c r="X324" s="30">
        <v>0</v>
      </c>
      <c r="Y324" s="34"/>
      <c r="Z324" s="29" t="s">
        <v>221</v>
      </c>
      <c r="AA324" s="29"/>
      <c r="AB324" s="29"/>
      <c r="AC324" s="29" t="s">
        <v>3827</v>
      </c>
      <c r="AD324" s="31" t="s">
        <v>216</v>
      </c>
      <c r="AE324" s="31" t="s">
        <v>47</v>
      </c>
    </row>
    <row r="325" spans="1:31" s="35" customFormat="1" ht="48" x14ac:dyDescent="0.2">
      <c r="A325" s="24" t="s">
        <v>1021</v>
      </c>
      <c r="B325" s="25">
        <v>28</v>
      </c>
      <c r="C325" s="25" t="s">
        <v>216</v>
      </c>
      <c r="D325" s="26" t="s">
        <v>47</v>
      </c>
      <c r="E325" s="32" t="s">
        <v>3828</v>
      </c>
      <c r="F325" s="32" t="s">
        <v>3829</v>
      </c>
      <c r="G325" s="33"/>
      <c r="H325" s="32" t="s">
        <v>106</v>
      </c>
      <c r="I325" s="25">
        <v>2018</v>
      </c>
      <c r="J325" s="25">
        <v>2030</v>
      </c>
      <c r="K325" s="25" t="s">
        <v>36</v>
      </c>
      <c r="L325" s="25"/>
      <c r="M325" s="25"/>
      <c r="N325" s="25" t="s">
        <v>3826</v>
      </c>
      <c r="O325" s="25" t="s">
        <v>46</v>
      </c>
      <c r="P325" s="26" t="s">
        <v>38</v>
      </c>
      <c r="Q325" s="26"/>
      <c r="R325" s="26"/>
      <c r="S325" s="27"/>
      <c r="T325" s="27"/>
      <c r="U325" s="27"/>
      <c r="V325" s="28"/>
      <c r="W325" s="34"/>
      <c r="X325" s="30">
        <v>0</v>
      </c>
      <c r="Y325" s="34"/>
      <c r="Z325" s="29" t="s">
        <v>221</v>
      </c>
      <c r="AA325" s="29"/>
      <c r="AB325" s="29"/>
      <c r="AC325" s="29" t="s">
        <v>3827</v>
      </c>
      <c r="AD325" s="31" t="s">
        <v>216</v>
      </c>
      <c r="AE325" s="31" t="s">
        <v>47</v>
      </c>
    </row>
    <row r="326" spans="1:31" s="35" customFormat="1" ht="48" x14ac:dyDescent="0.2">
      <c r="A326" s="24" t="s">
        <v>1021</v>
      </c>
      <c r="B326" s="25">
        <v>29</v>
      </c>
      <c r="C326" s="25" t="s">
        <v>216</v>
      </c>
      <c r="D326" s="26" t="s">
        <v>47</v>
      </c>
      <c r="E326" s="32" t="s">
        <v>3830</v>
      </c>
      <c r="F326" s="32" t="s">
        <v>3831</v>
      </c>
      <c r="G326" s="33"/>
      <c r="H326" s="32" t="s">
        <v>106</v>
      </c>
      <c r="I326" s="25">
        <v>2020</v>
      </c>
      <c r="J326" s="25">
        <v>2030</v>
      </c>
      <c r="K326" s="25" t="s">
        <v>36</v>
      </c>
      <c r="L326" s="25" t="s">
        <v>139</v>
      </c>
      <c r="M326" s="25" t="s">
        <v>139</v>
      </c>
      <c r="N326" s="25" t="s">
        <v>3832</v>
      </c>
      <c r="O326" s="25" t="s">
        <v>46</v>
      </c>
      <c r="P326" s="26" t="s">
        <v>68</v>
      </c>
      <c r="Q326" s="26"/>
      <c r="R326" s="26"/>
      <c r="S326" s="27"/>
      <c r="T326" s="27"/>
      <c r="U326" s="27"/>
      <c r="V326" s="28"/>
      <c r="W326" s="34"/>
      <c r="X326" s="30">
        <v>0</v>
      </c>
      <c r="Y326" s="34"/>
      <c r="Z326" s="29" t="s">
        <v>221</v>
      </c>
      <c r="AA326" s="29"/>
      <c r="AB326" s="29"/>
      <c r="AC326" s="29" t="s">
        <v>3827</v>
      </c>
      <c r="AD326" s="31" t="s">
        <v>216</v>
      </c>
      <c r="AE326" s="31" t="s">
        <v>47</v>
      </c>
    </row>
    <row r="327" spans="1:31" s="35" customFormat="1" ht="36" x14ac:dyDescent="0.2">
      <c r="A327" s="24" t="s">
        <v>1021</v>
      </c>
      <c r="B327" s="25">
        <v>30</v>
      </c>
      <c r="C327" s="25" t="s">
        <v>216</v>
      </c>
      <c r="D327" s="26" t="s">
        <v>47</v>
      </c>
      <c r="E327" s="32" t="s">
        <v>3833</v>
      </c>
      <c r="F327" s="32" t="s">
        <v>3834</v>
      </c>
      <c r="G327" s="33"/>
      <c r="H327" s="32" t="s">
        <v>3835</v>
      </c>
      <c r="I327" s="25">
        <v>2020</v>
      </c>
      <c r="J327" s="25">
        <v>2030</v>
      </c>
      <c r="K327" s="25" t="s">
        <v>36</v>
      </c>
      <c r="L327" s="25"/>
      <c r="M327" s="25"/>
      <c r="N327" s="25" t="s">
        <v>3836</v>
      </c>
      <c r="O327" s="25" t="s">
        <v>1492</v>
      </c>
      <c r="P327" s="26" t="s">
        <v>128</v>
      </c>
      <c r="Q327" s="26" t="s">
        <v>317</v>
      </c>
      <c r="R327" s="26"/>
      <c r="S327" s="27"/>
      <c r="T327" s="27"/>
      <c r="U327" s="27"/>
      <c r="V327" s="28"/>
      <c r="W327" s="34"/>
      <c r="X327" s="30">
        <v>0</v>
      </c>
      <c r="Y327" s="34"/>
      <c r="Z327" s="29" t="s">
        <v>221</v>
      </c>
      <c r="AA327" s="29"/>
      <c r="AB327" s="29"/>
      <c r="AC327" s="29" t="s">
        <v>3827</v>
      </c>
      <c r="AD327" s="31" t="s">
        <v>216</v>
      </c>
      <c r="AE327" s="31" t="s">
        <v>47</v>
      </c>
    </row>
    <row r="328" spans="1:31" s="35" customFormat="1" ht="72" x14ac:dyDescent="0.2">
      <c r="A328" s="24" t="s">
        <v>1022</v>
      </c>
      <c r="B328" s="25">
        <v>1</v>
      </c>
      <c r="C328" s="25" t="s">
        <v>30</v>
      </c>
      <c r="D328" s="16" t="s">
        <v>676</v>
      </c>
      <c r="E328" s="32" t="s">
        <v>1416</v>
      </c>
      <c r="F328" s="32" t="s">
        <v>1417</v>
      </c>
      <c r="G328" s="33" t="s">
        <v>1490</v>
      </c>
      <c r="H328" s="32" t="s">
        <v>1491</v>
      </c>
      <c r="I328" s="25">
        <v>2016</v>
      </c>
      <c r="J328" s="25">
        <v>2030</v>
      </c>
      <c r="K328" s="25" t="s">
        <v>36</v>
      </c>
      <c r="L328" s="25"/>
      <c r="M328" s="25"/>
      <c r="N328" s="25"/>
      <c r="O328" s="25" t="s">
        <v>1492</v>
      </c>
      <c r="P328" s="26" t="s">
        <v>186</v>
      </c>
      <c r="Q328" s="26" t="s">
        <v>144</v>
      </c>
      <c r="R328" s="26" t="s">
        <v>123</v>
      </c>
      <c r="S328" s="27"/>
      <c r="T328" s="27"/>
      <c r="U328" s="27"/>
      <c r="V328" s="37">
        <v>3000</v>
      </c>
      <c r="W328" s="34"/>
      <c r="X328" s="38">
        <v>3000</v>
      </c>
      <c r="Y328" s="34" t="s">
        <v>42</v>
      </c>
      <c r="Z328" s="29" t="s">
        <v>52</v>
      </c>
      <c r="AA328" s="29" t="s">
        <v>300</v>
      </c>
      <c r="AB328" s="29" t="s">
        <v>221</v>
      </c>
      <c r="AC328" s="29" t="s">
        <v>1493</v>
      </c>
      <c r="AD328" s="31" t="s">
        <v>30</v>
      </c>
      <c r="AE328" s="31" t="s">
        <v>31</v>
      </c>
    </row>
    <row r="329" spans="1:31" s="35" customFormat="1" ht="72" x14ac:dyDescent="0.2">
      <c r="A329" s="24" t="s">
        <v>1022</v>
      </c>
      <c r="B329" s="25">
        <v>2</v>
      </c>
      <c r="C329" s="25" t="s">
        <v>30</v>
      </c>
      <c r="D329" s="16" t="s">
        <v>676</v>
      </c>
      <c r="E329" s="32" t="s">
        <v>1418</v>
      </c>
      <c r="F329" s="32" t="s">
        <v>1494</v>
      </c>
      <c r="G329" s="33" t="s">
        <v>1495</v>
      </c>
      <c r="H329" s="32" t="s">
        <v>1491</v>
      </c>
      <c r="I329" s="25">
        <v>2016</v>
      </c>
      <c r="J329" s="25">
        <v>2030</v>
      </c>
      <c r="K329" s="25" t="s">
        <v>36</v>
      </c>
      <c r="L329" s="25"/>
      <c r="M329" s="25"/>
      <c r="N329" s="25"/>
      <c r="O329" s="25" t="s">
        <v>1492</v>
      </c>
      <c r="P329" s="26" t="s">
        <v>186</v>
      </c>
      <c r="Q329" s="26"/>
      <c r="R329" s="26"/>
      <c r="S329" s="27"/>
      <c r="T329" s="27"/>
      <c r="U329" s="27"/>
      <c r="V329" s="28">
        <v>0</v>
      </c>
      <c r="W329" s="34">
        <v>0</v>
      </c>
      <c r="X329" s="30">
        <v>0</v>
      </c>
      <c r="Y329" s="34" t="s">
        <v>42</v>
      </c>
      <c r="Z329" s="29" t="s">
        <v>106</v>
      </c>
      <c r="AA329" s="29"/>
      <c r="AB329" s="29"/>
      <c r="AC329" s="29" t="s">
        <v>1493</v>
      </c>
      <c r="AD329" s="31" t="s">
        <v>30</v>
      </c>
      <c r="AE329" s="31" t="s">
        <v>31</v>
      </c>
    </row>
    <row r="330" spans="1:31" s="35" customFormat="1" ht="48" x14ac:dyDescent="0.2">
      <c r="A330" s="24" t="s">
        <v>1022</v>
      </c>
      <c r="B330" s="25">
        <v>3</v>
      </c>
      <c r="C330" s="25" t="s">
        <v>30</v>
      </c>
      <c r="D330" s="26" t="s">
        <v>106</v>
      </c>
      <c r="E330" s="32" t="s">
        <v>1419</v>
      </c>
      <c r="F330" s="32" t="s">
        <v>1420</v>
      </c>
      <c r="G330" s="33" t="s">
        <v>1496</v>
      </c>
      <c r="H330" s="32" t="s">
        <v>1497</v>
      </c>
      <c r="I330" s="25">
        <v>2016</v>
      </c>
      <c r="J330" s="25">
        <v>2030</v>
      </c>
      <c r="K330" s="25" t="s">
        <v>36</v>
      </c>
      <c r="L330" s="25" t="s">
        <v>139</v>
      </c>
      <c r="M330" s="25"/>
      <c r="N330" s="25"/>
      <c r="O330" s="25" t="s">
        <v>1492</v>
      </c>
      <c r="P330" s="26" t="s">
        <v>39</v>
      </c>
      <c r="Q330" s="26" t="s">
        <v>68</v>
      </c>
      <c r="R330" s="26" t="s">
        <v>248</v>
      </c>
      <c r="S330" s="27"/>
      <c r="T330" s="27"/>
      <c r="U330" s="27"/>
      <c r="V330" s="28">
        <v>0</v>
      </c>
      <c r="W330" s="34">
        <v>0</v>
      </c>
      <c r="X330" s="30">
        <v>0</v>
      </c>
      <c r="Y330" s="34" t="s">
        <v>62</v>
      </c>
      <c r="Z330" s="29" t="s">
        <v>106</v>
      </c>
      <c r="AA330" s="29"/>
      <c r="AB330" s="29"/>
      <c r="AC330" s="29" t="s">
        <v>1498</v>
      </c>
      <c r="AD330" s="31" t="s">
        <v>30</v>
      </c>
      <c r="AE330" s="31" t="s">
        <v>106</v>
      </c>
    </row>
    <row r="331" spans="1:31" s="35" customFormat="1" ht="48" x14ac:dyDescent="0.2">
      <c r="A331" s="24" t="s">
        <v>1022</v>
      </c>
      <c r="B331" s="25">
        <v>4</v>
      </c>
      <c r="C331" s="25" t="s">
        <v>30</v>
      </c>
      <c r="D331" s="26" t="s">
        <v>106</v>
      </c>
      <c r="E331" s="32" t="s">
        <v>1421</v>
      </c>
      <c r="F331" s="32" t="s">
        <v>1422</v>
      </c>
      <c r="G331" s="33" t="s">
        <v>1499</v>
      </c>
      <c r="H331" s="32" t="s">
        <v>1500</v>
      </c>
      <c r="I331" s="25">
        <v>2016</v>
      </c>
      <c r="J331" s="25">
        <v>2030</v>
      </c>
      <c r="K331" s="25" t="s">
        <v>36</v>
      </c>
      <c r="L331" s="25"/>
      <c r="M331" s="25"/>
      <c r="N331" s="25"/>
      <c r="O331" s="25" t="s">
        <v>1492</v>
      </c>
      <c r="P331" s="26" t="s">
        <v>68</v>
      </c>
      <c r="Q331" s="26" t="s">
        <v>248</v>
      </c>
      <c r="R331" s="26" t="s">
        <v>39</v>
      </c>
      <c r="S331" s="27"/>
      <c r="T331" s="27"/>
      <c r="U331" s="27"/>
      <c r="V331" s="28">
        <v>0</v>
      </c>
      <c r="W331" s="36">
        <v>1500</v>
      </c>
      <c r="X331" s="38">
        <v>21000</v>
      </c>
      <c r="Y331" s="36" t="s">
        <v>62</v>
      </c>
      <c r="Z331" s="29" t="s">
        <v>106</v>
      </c>
      <c r="AA331" s="29"/>
      <c r="AB331" s="29"/>
      <c r="AC331" s="29" t="s">
        <v>1501</v>
      </c>
      <c r="AD331" s="31" t="s">
        <v>30</v>
      </c>
      <c r="AE331" s="31" t="s">
        <v>106</v>
      </c>
    </row>
    <row r="332" spans="1:31" s="35" customFormat="1" ht="108" x14ac:dyDescent="0.2">
      <c r="A332" s="24" t="s">
        <v>1022</v>
      </c>
      <c r="B332" s="25">
        <v>5</v>
      </c>
      <c r="C332" s="25" t="s">
        <v>30</v>
      </c>
      <c r="D332" s="26" t="s">
        <v>181</v>
      </c>
      <c r="E332" s="32" t="s">
        <v>1423</v>
      </c>
      <c r="F332" s="32" t="s">
        <v>1424</v>
      </c>
      <c r="G332" s="33" t="s">
        <v>1502</v>
      </c>
      <c r="H332" s="32" t="s">
        <v>1503</v>
      </c>
      <c r="I332" s="25">
        <v>2025</v>
      </c>
      <c r="J332" s="25">
        <v>2030</v>
      </c>
      <c r="K332" s="25" t="s">
        <v>36</v>
      </c>
      <c r="L332" s="25"/>
      <c r="M332" s="25"/>
      <c r="N332" s="25"/>
      <c r="O332" s="25" t="s">
        <v>1492</v>
      </c>
      <c r="P332" s="26" t="s">
        <v>461</v>
      </c>
      <c r="Q332" s="26" t="s">
        <v>460</v>
      </c>
      <c r="R332" s="26" t="s">
        <v>317</v>
      </c>
      <c r="S332" s="27" t="s">
        <v>1504</v>
      </c>
      <c r="T332" s="27"/>
      <c r="U332" s="27"/>
      <c r="V332" s="28">
        <v>0</v>
      </c>
      <c r="W332" s="34">
        <v>0</v>
      </c>
      <c r="X332" s="30" t="s">
        <v>1259</v>
      </c>
      <c r="Y332" s="34" t="s">
        <v>42</v>
      </c>
      <c r="Z332" s="29" t="s">
        <v>221</v>
      </c>
      <c r="AA332" s="29" t="s">
        <v>106</v>
      </c>
      <c r="AB332" s="29"/>
      <c r="AC332" s="29" t="s">
        <v>1505</v>
      </c>
      <c r="AD332" s="31" t="s">
        <v>30</v>
      </c>
      <c r="AE332" s="31" t="s">
        <v>181</v>
      </c>
    </row>
    <row r="333" spans="1:31" s="35" customFormat="1" ht="48" x14ac:dyDescent="0.2">
      <c r="A333" s="24" t="s">
        <v>1022</v>
      </c>
      <c r="B333" s="25">
        <v>6</v>
      </c>
      <c r="C333" s="25" t="s">
        <v>30</v>
      </c>
      <c r="D333" s="26" t="s">
        <v>106</v>
      </c>
      <c r="E333" s="32" t="s">
        <v>1425</v>
      </c>
      <c r="F333" s="32" t="s">
        <v>1426</v>
      </c>
      <c r="G333" s="33" t="s">
        <v>1506</v>
      </c>
      <c r="H333" s="32" t="s">
        <v>1507</v>
      </c>
      <c r="I333" s="25">
        <v>2025</v>
      </c>
      <c r="J333" s="25">
        <v>2030</v>
      </c>
      <c r="K333" s="25" t="s">
        <v>36</v>
      </c>
      <c r="L333" s="25" t="s">
        <v>139</v>
      </c>
      <c r="M333" s="25"/>
      <c r="N333" s="25"/>
      <c r="O333" s="25" t="s">
        <v>1492</v>
      </c>
      <c r="P333" s="26" t="s">
        <v>248</v>
      </c>
      <c r="Q333" s="26" t="s">
        <v>307</v>
      </c>
      <c r="R333" s="26"/>
      <c r="S333" s="27" t="s">
        <v>1508</v>
      </c>
      <c r="T333" s="27"/>
      <c r="U333" s="27"/>
      <c r="V333" s="37">
        <v>1500</v>
      </c>
      <c r="W333" s="34"/>
      <c r="X333" s="38">
        <v>1500</v>
      </c>
      <c r="Y333" s="34" t="s">
        <v>42</v>
      </c>
      <c r="Z333" s="29" t="s">
        <v>221</v>
      </c>
      <c r="AA333" s="29"/>
      <c r="AB333" s="29"/>
      <c r="AC333" s="29" t="s">
        <v>1509</v>
      </c>
      <c r="AD333" s="31" t="s">
        <v>30</v>
      </c>
      <c r="AE333" s="31" t="s">
        <v>106</v>
      </c>
    </row>
    <row r="334" spans="1:31" s="35" customFormat="1" ht="60" x14ac:dyDescent="0.2">
      <c r="A334" s="24" t="s">
        <v>1022</v>
      </c>
      <c r="B334" s="25">
        <v>7</v>
      </c>
      <c r="C334" s="25" t="s">
        <v>30</v>
      </c>
      <c r="D334" s="26" t="s">
        <v>106</v>
      </c>
      <c r="E334" s="32" t="s">
        <v>1427</v>
      </c>
      <c r="F334" s="32" t="s">
        <v>1428</v>
      </c>
      <c r="G334" s="33" t="s">
        <v>1510</v>
      </c>
      <c r="H334" s="32" t="s">
        <v>1511</v>
      </c>
      <c r="I334" s="25">
        <v>2017</v>
      </c>
      <c r="J334" s="25">
        <v>2030</v>
      </c>
      <c r="K334" s="25" t="s">
        <v>36</v>
      </c>
      <c r="L334" s="25" t="s">
        <v>139</v>
      </c>
      <c r="M334" s="25"/>
      <c r="N334" s="25"/>
      <c r="O334" s="25" t="s">
        <v>1492</v>
      </c>
      <c r="P334" s="26" t="s">
        <v>186</v>
      </c>
      <c r="Q334" s="26"/>
      <c r="R334" s="26"/>
      <c r="S334" s="27"/>
      <c r="T334" s="27"/>
      <c r="U334" s="27"/>
      <c r="V334" s="28"/>
      <c r="W334" s="36">
        <v>500</v>
      </c>
      <c r="X334" s="38">
        <v>6500</v>
      </c>
      <c r="Y334" s="34" t="s">
        <v>42</v>
      </c>
      <c r="Z334" s="29" t="s">
        <v>422</v>
      </c>
      <c r="AA334" s="29"/>
      <c r="AB334" s="29"/>
      <c r="AC334" s="29" t="s">
        <v>1512</v>
      </c>
      <c r="AD334" s="31" t="s">
        <v>30</v>
      </c>
      <c r="AE334" s="31" t="s">
        <v>106</v>
      </c>
    </row>
    <row r="335" spans="1:31" s="35" customFormat="1" ht="60" x14ac:dyDescent="0.2">
      <c r="A335" s="24" t="s">
        <v>1022</v>
      </c>
      <c r="B335" s="25">
        <v>8</v>
      </c>
      <c r="C335" s="25" t="s">
        <v>30</v>
      </c>
      <c r="D335" s="26" t="s">
        <v>106</v>
      </c>
      <c r="E335" s="32" t="s">
        <v>1429</v>
      </c>
      <c r="F335" s="32" t="s">
        <v>1430</v>
      </c>
      <c r="G335" s="33" t="s">
        <v>1513</v>
      </c>
      <c r="H335" s="32" t="s">
        <v>1514</v>
      </c>
      <c r="I335" s="25">
        <v>2017</v>
      </c>
      <c r="J335" s="25">
        <v>2030</v>
      </c>
      <c r="K335" s="25" t="s">
        <v>36</v>
      </c>
      <c r="L335" s="25" t="s">
        <v>139</v>
      </c>
      <c r="M335" s="25"/>
      <c r="N335" s="25"/>
      <c r="O335" s="25" t="s">
        <v>1492</v>
      </c>
      <c r="P335" s="26" t="s">
        <v>186</v>
      </c>
      <c r="Q335" s="26"/>
      <c r="R335" s="26"/>
      <c r="S335" s="27"/>
      <c r="T335" s="27"/>
      <c r="U335" s="27"/>
      <c r="V335" s="28"/>
      <c r="W335" s="36">
        <v>1500</v>
      </c>
      <c r="X335" s="38">
        <v>19500</v>
      </c>
      <c r="Y335" s="34" t="s">
        <v>62</v>
      </c>
      <c r="Z335" s="29" t="s">
        <v>422</v>
      </c>
      <c r="AA335" s="29" t="s">
        <v>344</v>
      </c>
      <c r="AB335" s="29"/>
      <c r="AC335" s="29" t="s">
        <v>1515</v>
      </c>
      <c r="AD335" s="31" t="s">
        <v>30</v>
      </c>
      <c r="AE335" s="31" t="s">
        <v>106</v>
      </c>
    </row>
    <row r="336" spans="1:31" s="35" customFormat="1" ht="72" x14ac:dyDescent="0.2">
      <c r="A336" s="24" t="s">
        <v>1022</v>
      </c>
      <c r="B336" s="25">
        <v>9</v>
      </c>
      <c r="C336" s="25" t="s">
        <v>30</v>
      </c>
      <c r="D336" s="26" t="s">
        <v>590</v>
      </c>
      <c r="E336" s="32" t="s">
        <v>1431</v>
      </c>
      <c r="F336" s="32" t="s">
        <v>1432</v>
      </c>
      <c r="G336" s="33" t="s">
        <v>1516</v>
      </c>
      <c r="H336" s="32" t="s">
        <v>1517</v>
      </c>
      <c r="I336" s="25">
        <v>2019</v>
      </c>
      <c r="J336" s="25">
        <v>2029</v>
      </c>
      <c r="K336" s="25" t="s">
        <v>36</v>
      </c>
      <c r="L336" s="25"/>
      <c r="M336" s="25"/>
      <c r="N336" s="25"/>
      <c r="O336" s="25" t="s">
        <v>37</v>
      </c>
      <c r="P336" s="26" t="s">
        <v>308</v>
      </c>
      <c r="Q336" s="26" t="s">
        <v>460</v>
      </c>
      <c r="R336" s="26"/>
      <c r="S336" s="27"/>
      <c r="T336" s="27"/>
      <c r="U336" s="27"/>
      <c r="V336" s="28">
        <v>0</v>
      </c>
      <c r="W336" s="34">
        <v>0</v>
      </c>
      <c r="X336" s="30">
        <v>0</v>
      </c>
      <c r="Y336" s="34" t="s">
        <v>42</v>
      </c>
      <c r="Z336" s="29" t="s">
        <v>106</v>
      </c>
      <c r="AA336" s="29"/>
      <c r="AB336" s="29"/>
      <c r="AC336" s="29" t="s">
        <v>1518</v>
      </c>
      <c r="AD336" s="31" t="s">
        <v>30</v>
      </c>
      <c r="AE336" s="31" t="s">
        <v>590</v>
      </c>
    </row>
    <row r="337" spans="1:31" s="35" customFormat="1" ht="72" x14ac:dyDescent="0.2">
      <c r="A337" s="24" t="s">
        <v>1022</v>
      </c>
      <c r="B337" s="25">
        <v>10</v>
      </c>
      <c r="C337" s="25" t="s">
        <v>30</v>
      </c>
      <c r="D337" s="26" t="s">
        <v>590</v>
      </c>
      <c r="E337" s="32" t="s">
        <v>1433</v>
      </c>
      <c r="F337" s="32" t="s">
        <v>1434</v>
      </c>
      <c r="G337" s="33" t="s">
        <v>1519</v>
      </c>
      <c r="H337" s="32" t="s">
        <v>1517</v>
      </c>
      <c r="I337" s="25">
        <v>2019</v>
      </c>
      <c r="J337" s="25">
        <v>2029</v>
      </c>
      <c r="K337" s="25" t="s">
        <v>36</v>
      </c>
      <c r="L337" s="25" t="s">
        <v>139</v>
      </c>
      <c r="M337" s="25"/>
      <c r="N337" s="25"/>
      <c r="O337" s="25" t="s">
        <v>37</v>
      </c>
      <c r="P337" s="26" t="s">
        <v>308</v>
      </c>
      <c r="Q337" s="26" t="s">
        <v>460</v>
      </c>
      <c r="R337" s="26"/>
      <c r="S337" s="27"/>
      <c r="T337" s="27"/>
      <c r="U337" s="27"/>
      <c r="V337" s="37">
        <v>20000</v>
      </c>
      <c r="W337" s="34"/>
      <c r="X337" s="38">
        <v>20000</v>
      </c>
      <c r="Y337" s="34" t="s">
        <v>116</v>
      </c>
      <c r="Z337" s="29" t="s">
        <v>106</v>
      </c>
      <c r="AA337" s="29"/>
      <c r="AB337" s="29"/>
      <c r="AC337" s="29" t="s">
        <v>1518</v>
      </c>
      <c r="AD337" s="31" t="s">
        <v>30</v>
      </c>
      <c r="AE337" s="31" t="s">
        <v>590</v>
      </c>
    </row>
    <row r="338" spans="1:31" s="35" customFormat="1" ht="60" x14ac:dyDescent="0.2">
      <c r="A338" s="24" t="s">
        <v>1022</v>
      </c>
      <c r="B338" s="25">
        <v>11</v>
      </c>
      <c r="C338" s="25" t="s">
        <v>30</v>
      </c>
      <c r="D338" s="26" t="s">
        <v>52</v>
      </c>
      <c r="E338" s="32" t="s">
        <v>1435</v>
      </c>
      <c r="F338" s="32" t="s">
        <v>1436</v>
      </c>
      <c r="G338" s="33" t="s">
        <v>1520</v>
      </c>
      <c r="H338" s="32" t="s">
        <v>1521</v>
      </c>
      <c r="I338" s="25">
        <v>2016</v>
      </c>
      <c r="J338" s="25">
        <v>2030</v>
      </c>
      <c r="K338" s="25" t="s">
        <v>36</v>
      </c>
      <c r="L338" s="25"/>
      <c r="M338" s="25"/>
      <c r="N338" s="25"/>
      <c r="O338" s="25" t="s">
        <v>67</v>
      </c>
      <c r="P338" s="26" t="s">
        <v>39</v>
      </c>
      <c r="Q338" s="26" t="s">
        <v>40</v>
      </c>
      <c r="R338" s="26" t="s">
        <v>308</v>
      </c>
      <c r="S338" s="27"/>
      <c r="T338" s="27"/>
      <c r="U338" s="27"/>
      <c r="V338" s="28"/>
      <c r="W338" s="36">
        <v>1500</v>
      </c>
      <c r="X338" s="38">
        <v>21000</v>
      </c>
      <c r="Y338" s="34" t="s">
        <v>62</v>
      </c>
      <c r="Z338" s="29" t="s">
        <v>52</v>
      </c>
      <c r="AA338" s="29" t="s">
        <v>300</v>
      </c>
      <c r="AB338" s="29"/>
      <c r="AC338" s="29" t="s">
        <v>1522</v>
      </c>
      <c r="AD338" s="31" t="s">
        <v>30</v>
      </c>
      <c r="AE338" s="31" t="s">
        <v>52</v>
      </c>
    </row>
    <row r="339" spans="1:31" s="35" customFormat="1" ht="108" x14ac:dyDescent="0.2">
      <c r="A339" s="24" t="s">
        <v>1022</v>
      </c>
      <c r="B339" s="25">
        <v>12</v>
      </c>
      <c r="C339" s="25" t="s">
        <v>30</v>
      </c>
      <c r="D339" s="26" t="s">
        <v>181</v>
      </c>
      <c r="E339" s="32" t="s">
        <v>1437</v>
      </c>
      <c r="F339" s="32" t="s">
        <v>1438</v>
      </c>
      <c r="G339" s="33" t="s">
        <v>1523</v>
      </c>
      <c r="H339" s="32" t="s">
        <v>1524</v>
      </c>
      <c r="I339" s="25">
        <v>2016</v>
      </c>
      <c r="J339" s="25">
        <v>2030</v>
      </c>
      <c r="K339" s="25" t="s">
        <v>36</v>
      </c>
      <c r="L339" s="25"/>
      <c r="M339" s="25"/>
      <c r="N339" s="25"/>
      <c r="O339" s="25" t="s">
        <v>37</v>
      </c>
      <c r="P339" s="26" t="s">
        <v>460</v>
      </c>
      <c r="Q339" s="26"/>
      <c r="R339" s="26"/>
      <c r="S339" s="27"/>
      <c r="T339" s="27"/>
      <c r="U339" s="27"/>
      <c r="V339" s="28"/>
      <c r="W339" s="36">
        <v>1500</v>
      </c>
      <c r="X339" s="38">
        <v>21000</v>
      </c>
      <c r="Y339" s="36" t="s">
        <v>62</v>
      </c>
      <c r="Z339" s="29" t="s">
        <v>300</v>
      </c>
      <c r="AA339" s="29" t="s">
        <v>52</v>
      </c>
      <c r="AB339" s="29"/>
      <c r="AC339" s="29" t="s">
        <v>1525</v>
      </c>
      <c r="AD339" s="31" t="s">
        <v>30</v>
      </c>
      <c r="AE339" s="31" t="s">
        <v>181</v>
      </c>
    </row>
    <row r="340" spans="1:31" s="35" customFormat="1" ht="180" x14ac:dyDescent="0.2">
      <c r="A340" s="24" t="s">
        <v>1022</v>
      </c>
      <c r="B340" s="25">
        <v>13</v>
      </c>
      <c r="C340" s="25" t="s">
        <v>58</v>
      </c>
      <c r="D340" s="26" t="s">
        <v>1348</v>
      </c>
      <c r="E340" s="32" t="s">
        <v>1439</v>
      </c>
      <c r="F340" s="32" t="s">
        <v>1440</v>
      </c>
      <c r="G340" s="33" t="s">
        <v>1526</v>
      </c>
      <c r="H340" s="32" t="s">
        <v>1527</v>
      </c>
      <c r="I340" s="25">
        <v>2016</v>
      </c>
      <c r="J340" s="25">
        <v>2030</v>
      </c>
      <c r="K340" s="25" t="s">
        <v>36</v>
      </c>
      <c r="L340" s="25" t="s">
        <v>139</v>
      </c>
      <c r="M340" s="25"/>
      <c r="N340" s="25"/>
      <c r="O340" s="25" t="s">
        <v>1492</v>
      </c>
      <c r="P340" s="26" t="s">
        <v>605</v>
      </c>
      <c r="Q340" s="26"/>
      <c r="R340" s="26"/>
      <c r="S340" s="27" t="s">
        <v>1528</v>
      </c>
      <c r="T340" s="27"/>
      <c r="U340" s="27"/>
      <c r="V340" s="37">
        <v>90000</v>
      </c>
      <c r="W340" s="34"/>
      <c r="X340" s="38">
        <v>90000</v>
      </c>
      <c r="Y340" s="34" t="s">
        <v>116</v>
      </c>
      <c r="Z340" s="29" t="s">
        <v>1529</v>
      </c>
      <c r="AA340" s="29" t="s">
        <v>300</v>
      </c>
      <c r="AB340" s="29"/>
      <c r="AC340" s="29" t="s">
        <v>1530</v>
      </c>
      <c r="AD340" s="31" t="s">
        <v>58</v>
      </c>
      <c r="AE340" s="31" t="s">
        <v>1348</v>
      </c>
    </row>
    <row r="341" spans="1:31" s="35" customFormat="1" ht="60" x14ac:dyDescent="0.2">
      <c r="A341" s="24" t="s">
        <v>1022</v>
      </c>
      <c r="B341" s="25">
        <v>14</v>
      </c>
      <c r="C341" s="25" t="s">
        <v>30</v>
      </c>
      <c r="D341" s="26" t="s">
        <v>90</v>
      </c>
      <c r="E341" s="32" t="s">
        <v>1441</v>
      </c>
      <c r="F341" s="32" t="s">
        <v>1442</v>
      </c>
      <c r="G341" s="33" t="s">
        <v>1531</v>
      </c>
      <c r="H341" s="32" t="s">
        <v>1532</v>
      </c>
      <c r="I341" s="25">
        <v>2017</v>
      </c>
      <c r="J341" s="25">
        <v>2024</v>
      </c>
      <c r="K341" s="25" t="s">
        <v>36</v>
      </c>
      <c r="L341" s="25"/>
      <c r="M341" s="25"/>
      <c r="N341" s="25"/>
      <c r="O341" s="25" t="s">
        <v>111</v>
      </c>
      <c r="P341" s="26" t="s">
        <v>39</v>
      </c>
      <c r="Q341" s="26" t="s">
        <v>40</v>
      </c>
      <c r="R341" s="26"/>
      <c r="S341" s="27" t="s">
        <v>1533</v>
      </c>
      <c r="T341" s="27"/>
      <c r="U341" s="27"/>
      <c r="V341" s="28"/>
      <c r="W341" s="34"/>
      <c r="X341" s="30">
        <v>0</v>
      </c>
      <c r="Y341" s="34" t="s">
        <v>42</v>
      </c>
      <c r="Z341" s="29" t="s">
        <v>300</v>
      </c>
      <c r="AA341" s="29" t="s">
        <v>221</v>
      </c>
      <c r="AB341" s="29"/>
      <c r="AC341" s="29" t="s">
        <v>1534</v>
      </c>
      <c r="AD341" s="31" t="s">
        <v>30</v>
      </c>
      <c r="AE341" s="31" t="s">
        <v>90</v>
      </c>
    </row>
    <row r="342" spans="1:31" s="35" customFormat="1" ht="108" x14ac:dyDescent="0.2">
      <c r="A342" s="24" t="s">
        <v>1022</v>
      </c>
      <c r="B342" s="25">
        <v>15</v>
      </c>
      <c r="C342" s="25" t="s">
        <v>30</v>
      </c>
      <c r="D342" s="26" t="s">
        <v>90</v>
      </c>
      <c r="E342" s="32" t="s">
        <v>1443</v>
      </c>
      <c r="F342" s="32" t="s">
        <v>1444</v>
      </c>
      <c r="G342" s="33" t="s">
        <v>1535</v>
      </c>
      <c r="H342" s="32" t="s">
        <v>1536</v>
      </c>
      <c r="I342" s="25">
        <v>2017</v>
      </c>
      <c r="J342" s="25">
        <v>2024</v>
      </c>
      <c r="K342" s="25" t="s">
        <v>36</v>
      </c>
      <c r="L342" s="25"/>
      <c r="M342" s="25"/>
      <c r="N342" s="25"/>
      <c r="O342" s="25" t="s">
        <v>37</v>
      </c>
      <c r="P342" s="26" t="s">
        <v>144</v>
      </c>
      <c r="Q342" s="26" t="s">
        <v>460</v>
      </c>
      <c r="R342" s="26" t="s">
        <v>68</v>
      </c>
      <c r="S342" s="27" t="s">
        <v>1537</v>
      </c>
      <c r="T342" s="27"/>
      <c r="U342" s="27"/>
      <c r="V342" s="28"/>
      <c r="W342" s="34"/>
      <c r="X342" s="30" t="s">
        <v>1259</v>
      </c>
      <c r="Y342" s="36" t="s">
        <v>116</v>
      </c>
      <c r="Z342" s="29" t="s">
        <v>285</v>
      </c>
      <c r="AA342" s="29" t="s">
        <v>300</v>
      </c>
      <c r="AB342" s="29" t="s">
        <v>400</v>
      </c>
      <c r="AC342" s="29" t="s">
        <v>1538</v>
      </c>
      <c r="AD342" s="31" t="s">
        <v>30</v>
      </c>
      <c r="AE342" s="31" t="s">
        <v>90</v>
      </c>
    </row>
    <row r="343" spans="1:31" s="35" customFormat="1" ht="84" x14ac:dyDescent="0.2">
      <c r="A343" s="24" t="s">
        <v>1022</v>
      </c>
      <c r="B343" s="25">
        <v>16</v>
      </c>
      <c r="C343" s="40" t="s">
        <v>58</v>
      </c>
      <c r="D343" s="26" t="s">
        <v>135</v>
      </c>
      <c r="E343" s="32" t="s">
        <v>1445</v>
      </c>
      <c r="F343" s="32" t="s">
        <v>1446</v>
      </c>
      <c r="G343" s="33" t="s">
        <v>1539</v>
      </c>
      <c r="H343" s="32" t="s">
        <v>1540</v>
      </c>
      <c r="I343" s="25">
        <v>2019</v>
      </c>
      <c r="J343" s="25">
        <v>2023</v>
      </c>
      <c r="K343" s="25" t="s">
        <v>36</v>
      </c>
      <c r="L343" s="25"/>
      <c r="M343" s="25"/>
      <c r="N343" s="25"/>
      <c r="O343" s="25" t="s">
        <v>37</v>
      </c>
      <c r="P343" s="26" t="s">
        <v>150</v>
      </c>
      <c r="Q343" s="26" t="s">
        <v>174</v>
      </c>
      <c r="R343" s="26"/>
      <c r="S343" s="27"/>
      <c r="T343" s="27"/>
      <c r="U343" s="27"/>
      <c r="V343" s="28"/>
      <c r="W343" s="34"/>
      <c r="X343" s="30" t="s">
        <v>1259</v>
      </c>
      <c r="Y343" s="34" t="s">
        <v>42</v>
      </c>
      <c r="Z343" s="29" t="s">
        <v>400</v>
      </c>
      <c r="AA343" s="29"/>
      <c r="AB343" s="29"/>
      <c r="AC343" s="29" t="s">
        <v>1541</v>
      </c>
      <c r="AD343" s="31" t="s">
        <v>30</v>
      </c>
      <c r="AE343" s="31" t="s">
        <v>135</v>
      </c>
    </row>
    <row r="344" spans="1:31" s="35" customFormat="1" ht="72" x14ac:dyDescent="0.2">
      <c r="A344" s="24" t="s">
        <v>1022</v>
      </c>
      <c r="B344" s="25">
        <v>17</v>
      </c>
      <c r="C344" s="25" t="s">
        <v>30</v>
      </c>
      <c r="D344" s="26" t="s">
        <v>135</v>
      </c>
      <c r="E344" s="32" t="s">
        <v>1447</v>
      </c>
      <c r="F344" s="32" t="s">
        <v>1448</v>
      </c>
      <c r="G344" s="33" t="s">
        <v>1542</v>
      </c>
      <c r="H344" s="32" t="s">
        <v>1536</v>
      </c>
      <c r="I344" s="25">
        <v>2019</v>
      </c>
      <c r="J344" s="25">
        <v>2030</v>
      </c>
      <c r="K344" s="25" t="s">
        <v>36</v>
      </c>
      <c r="L344" s="25" t="s">
        <v>139</v>
      </c>
      <c r="M344" s="25"/>
      <c r="N344" s="25"/>
      <c r="O344" s="25" t="s">
        <v>37</v>
      </c>
      <c r="P344" s="26" t="s">
        <v>150</v>
      </c>
      <c r="Q344" s="26" t="s">
        <v>605</v>
      </c>
      <c r="R344" s="26"/>
      <c r="S344" s="27" t="s">
        <v>1543</v>
      </c>
      <c r="T344" s="27"/>
      <c r="U344" s="27"/>
      <c r="V344" s="28"/>
      <c r="W344" s="34"/>
      <c r="X344" s="30" t="s">
        <v>1259</v>
      </c>
      <c r="Y344" s="36" t="s">
        <v>116</v>
      </c>
      <c r="Z344" s="29" t="s">
        <v>300</v>
      </c>
      <c r="AA344" s="29" t="s">
        <v>145</v>
      </c>
      <c r="AB344" s="29" t="s">
        <v>400</v>
      </c>
      <c r="AC344" s="29" t="s">
        <v>1544</v>
      </c>
      <c r="AD344" s="31" t="s">
        <v>30</v>
      </c>
      <c r="AE344" s="31" t="s">
        <v>135</v>
      </c>
    </row>
    <row r="345" spans="1:31" s="35" customFormat="1" ht="84" x14ac:dyDescent="0.2">
      <c r="A345" s="24" t="s">
        <v>1022</v>
      </c>
      <c r="B345" s="25">
        <v>18</v>
      </c>
      <c r="C345" s="25" t="s">
        <v>58</v>
      </c>
      <c r="D345" s="26" t="s">
        <v>52</v>
      </c>
      <c r="E345" s="32" t="s">
        <v>1449</v>
      </c>
      <c r="F345" s="32" t="s">
        <v>1450</v>
      </c>
      <c r="G345" s="33" t="s">
        <v>1545</v>
      </c>
      <c r="H345" s="32" t="s">
        <v>1546</v>
      </c>
      <c r="I345" s="25">
        <v>2016</v>
      </c>
      <c r="J345" s="25">
        <v>2030</v>
      </c>
      <c r="K345" s="25" t="s">
        <v>36</v>
      </c>
      <c r="L345" s="25"/>
      <c r="M345" s="25"/>
      <c r="N345" s="25"/>
      <c r="O345" s="25" t="s">
        <v>67</v>
      </c>
      <c r="P345" s="26" t="s">
        <v>40</v>
      </c>
      <c r="Q345" s="26" t="s">
        <v>39</v>
      </c>
      <c r="R345" s="26" t="s">
        <v>123</v>
      </c>
      <c r="S345" s="27"/>
      <c r="T345" s="27"/>
      <c r="U345" s="27"/>
      <c r="V345" s="28"/>
      <c r="W345" s="34"/>
      <c r="X345" s="30" t="s">
        <v>1259</v>
      </c>
      <c r="Y345" s="34" t="s">
        <v>116</v>
      </c>
      <c r="Z345" s="29" t="s">
        <v>300</v>
      </c>
      <c r="AA345" s="29"/>
      <c r="AB345" s="29"/>
      <c r="AC345" s="29" t="s">
        <v>1547</v>
      </c>
      <c r="AD345" s="31" t="s">
        <v>58</v>
      </c>
      <c r="AE345" s="31" t="s">
        <v>52</v>
      </c>
    </row>
    <row r="346" spans="1:31" s="35" customFormat="1" ht="120" x14ac:dyDescent="0.2">
      <c r="A346" s="24" t="s">
        <v>1022</v>
      </c>
      <c r="B346" s="25">
        <v>19</v>
      </c>
      <c r="C346" s="25" t="s">
        <v>30</v>
      </c>
      <c r="D346" s="26" t="s">
        <v>291</v>
      </c>
      <c r="E346" s="32" t="s">
        <v>1451</v>
      </c>
      <c r="F346" s="32" t="s">
        <v>1452</v>
      </c>
      <c r="G346" s="33" t="s">
        <v>1548</v>
      </c>
      <c r="H346" s="32" t="s">
        <v>1549</v>
      </c>
      <c r="I346" s="25">
        <v>2016</v>
      </c>
      <c r="J346" s="25">
        <v>2030</v>
      </c>
      <c r="K346" s="25" t="s">
        <v>36</v>
      </c>
      <c r="L346" s="25"/>
      <c r="M346" s="25"/>
      <c r="N346" s="25"/>
      <c r="O346" s="25" t="s">
        <v>111</v>
      </c>
      <c r="P346" s="26" t="s">
        <v>39</v>
      </c>
      <c r="Q346" s="26" t="s">
        <v>40</v>
      </c>
      <c r="R346" s="26" t="s">
        <v>123</v>
      </c>
      <c r="S346" s="27"/>
      <c r="T346" s="27"/>
      <c r="U346" s="27"/>
      <c r="V346" s="28"/>
      <c r="W346" s="34"/>
      <c r="X346" s="30" t="s">
        <v>1259</v>
      </c>
      <c r="Y346" s="34" t="s">
        <v>42</v>
      </c>
      <c r="Z346" s="29" t="s">
        <v>300</v>
      </c>
      <c r="AA346" s="29"/>
      <c r="AB346" s="29"/>
      <c r="AC346" s="29" t="s">
        <v>1550</v>
      </c>
      <c r="AD346" s="31" t="s">
        <v>30</v>
      </c>
      <c r="AE346" s="31" t="s">
        <v>291</v>
      </c>
    </row>
    <row r="347" spans="1:31" s="35" customFormat="1" ht="72" x14ac:dyDescent="0.2">
      <c r="A347" s="24" t="s">
        <v>1022</v>
      </c>
      <c r="B347" s="25">
        <v>20</v>
      </c>
      <c r="C347" s="25" t="s">
        <v>30</v>
      </c>
      <c r="D347" s="26" t="s">
        <v>181</v>
      </c>
      <c r="E347" s="32" t="s">
        <v>1453</v>
      </c>
      <c r="F347" s="32" t="s">
        <v>1454</v>
      </c>
      <c r="G347" s="33" t="s">
        <v>1551</v>
      </c>
      <c r="H347" s="32" t="s">
        <v>1552</v>
      </c>
      <c r="I347" s="25">
        <v>2016</v>
      </c>
      <c r="J347" s="25">
        <v>2030</v>
      </c>
      <c r="K347" s="25" t="s">
        <v>36</v>
      </c>
      <c r="L347" s="25"/>
      <c r="M347" s="25"/>
      <c r="N347" s="25"/>
      <c r="O347" s="25" t="s">
        <v>1492</v>
      </c>
      <c r="P347" s="26" t="s">
        <v>461</v>
      </c>
      <c r="Q347" s="26" t="s">
        <v>317</v>
      </c>
      <c r="R347" s="26" t="s">
        <v>460</v>
      </c>
      <c r="S347" s="27"/>
      <c r="T347" s="27"/>
      <c r="U347" s="27"/>
      <c r="V347" s="28"/>
      <c r="W347" s="34"/>
      <c r="X347" s="30" t="s">
        <v>1259</v>
      </c>
      <c r="Y347" s="34" t="s">
        <v>116</v>
      </c>
      <c r="Z347" s="29" t="s">
        <v>285</v>
      </c>
      <c r="AA347" s="29"/>
      <c r="AB347" s="29"/>
      <c r="AC347" s="29" t="s">
        <v>1553</v>
      </c>
      <c r="AD347" s="31" t="s">
        <v>30</v>
      </c>
      <c r="AE347" s="31" t="s">
        <v>181</v>
      </c>
    </row>
    <row r="348" spans="1:31" s="35" customFormat="1" ht="48" x14ac:dyDescent="0.2">
      <c r="A348" s="24" t="s">
        <v>1022</v>
      </c>
      <c r="B348" s="25">
        <v>21</v>
      </c>
      <c r="C348" s="25" t="s">
        <v>58</v>
      </c>
      <c r="D348" s="26" t="s">
        <v>1348</v>
      </c>
      <c r="E348" s="32" t="s">
        <v>1455</v>
      </c>
      <c r="F348" s="32" t="s">
        <v>1456</v>
      </c>
      <c r="G348" s="33" t="s">
        <v>1554</v>
      </c>
      <c r="H348" s="32" t="s">
        <v>1555</v>
      </c>
      <c r="I348" s="25">
        <v>2016</v>
      </c>
      <c r="J348" s="25">
        <v>2030</v>
      </c>
      <c r="K348" s="25" t="s">
        <v>36</v>
      </c>
      <c r="L348" s="25" t="s">
        <v>139</v>
      </c>
      <c r="M348" s="25"/>
      <c r="N348" s="25"/>
      <c r="O348" s="25" t="s">
        <v>1492</v>
      </c>
      <c r="P348" s="26" t="s">
        <v>150</v>
      </c>
      <c r="Q348" s="26"/>
      <c r="R348" s="26"/>
      <c r="S348" s="27"/>
      <c r="T348" s="27"/>
      <c r="U348" s="27"/>
      <c r="V348" s="28"/>
      <c r="W348" s="36">
        <v>50000</v>
      </c>
      <c r="X348" s="38">
        <v>700000</v>
      </c>
      <c r="Y348" s="36" t="s">
        <v>116</v>
      </c>
      <c r="Z348" s="29" t="s">
        <v>1529</v>
      </c>
      <c r="AA348" s="29" t="s">
        <v>145</v>
      </c>
      <c r="AB348" s="29"/>
      <c r="AC348" s="29" t="s">
        <v>1556</v>
      </c>
      <c r="AD348" s="31" t="s">
        <v>58</v>
      </c>
      <c r="AE348" s="31" t="s">
        <v>1348</v>
      </c>
    </row>
    <row r="349" spans="1:31" s="35" customFormat="1" ht="36" x14ac:dyDescent="0.2">
      <c r="A349" s="24" t="s">
        <v>1022</v>
      </c>
      <c r="B349" s="25">
        <v>22</v>
      </c>
      <c r="C349" s="25" t="s">
        <v>30</v>
      </c>
      <c r="D349" s="26" t="s">
        <v>291</v>
      </c>
      <c r="E349" s="32" t="s">
        <v>1457</v>
      </c>
      <c r="F349" s="32"/>
      <c r="G349" s="33" t="s">
        <v>1557</v>
      </c>
      <c r="H349" s="32" t="s">
        <v>1558</v>
      </c>
      <c r="I349" s="25">
        <v>2016</v>
      </c>
      <c r="J349" s="25">
        <v>2030</v>
      </c>
      <c r="K349" s="25" t="s">
        <v>36</v>
      </c>
      <c r="L349" s="25"/>
      <c r="M349" s="25"/>
      <c r="N349" s="25"/>
      <c r="O349" s="25" t="s">
        <v>111</v>
      </c>
      <c r="P349" s="26" t="s">
        <v>39</v>
      </c>
      <c r="Q349" s="26" t="s">
        <v>40</v>
      </c>
      <c r="R349" s="26"/>
      <c r="S349" s="27"/>
      <c r="T349" s="27"/>
      <c r="U349" s="27"/>
      <c r="V349" s="28"/>
      <c r="W349" s="36">
        <v>15000</v>
      </c>
      <c r="X349" s="38">
        <v>210000</v>
      </c>
      <c r="Y349" s="36" t="s">
        <v>116</v>
      </c>
      <c r="Z349" s="29" t="s">
        <v>221</v>
      </c>
      <c r="AA349" s="29"/>
      <c r="AB349" s="29"/>
      <c r="AC349" s="29" t="s">
        <v>1559</v>
      </c>
      <c r="AD349" s="31" t="s">
        <v>30</v>
      </c>
      <c r="AE349" s="31" t="s">
        <v>291</v>
      </c>
    </row>
    <row r="350" spans="1:31" s="35" customFormat="1" ht="48" x14ac:dyDescent="0.2">
      <c r="A350" s="24" t="s">
        <v>1022</v>
      </c>
      <c r="B350" s="25">
        <v>23</v>
      </c>
      <c r="C350" s="25" t="s">
        <v>30</v>
      </c>
      <c r="D350" s="26" t="s">
        <v>135</v>
      </c>
      <c r="E350" s="32" t="s">
        <v>1458</v>
      </c>
      <c r="F350" s="32" t="s">
        <v>1459</v>
      </c>
      <c r="G350" s="33" t="s">
        <v>1560</v>
      </c>
      <c r="H350" s="32" t="s">
        <v>1561</v>
      </c>
      <c r="I350" s="25">
        <v>2016</v>
      </c>
      <c r="J350" s="25">
        <v>2030</v>
      </c>
      <c r="K350" s="25" t="s">
        <v>36</v>
      </c>
      <c r="L350" s="25" t="s">
        <v>139</v>
      </c>
      <c r="M350" s="25"/>
      <c r="N350" s="25"/>
      <c r="O350" s="25" t="s">
        <v>37</v>
      </c>
      <c r="P350" s="26" t="s">
        <v>150</v>
      </c>
      <c r="Q350" s="26" t="s">
        <v>605</v>
      </c>
      <c r="R350" s="26"/>
      <c r="S350" s="27"/>
      <c r="T350" s="27"/>
      <c r="U350" s="27"/>
      <c r="V350" s="28"/>
      <c r="W350" s="34"/>
      <c r="X350" s="30" t="s">
        <v>1259</v>
      </c>
      <c r="Y350" s="34" t="s">
        <v>42</v>
      </c>
      <c r="Z350" s="29" t="s">
        <v>145</v>
      </c>
      <c r="AA350" s="29" t="s">
        <v>400</v>
      </c>
      <c r="AB350" s="29" t="s">
        <v>106</v>
      </c>
      <c r="AC350" s="29" t="s">
        <v>1562</v>
      </c>
      <c r="AD350" s="31" t="s">
        <v>30</v>
      </c>
      <c r="AE350" s="31" t="s">
        <v>135</v>
      </c>
    </row>
    <row r="351" spans="1:31" s="35" customFormat="1" ht="96" x14ac:dyDescent="0.2">
      <c r="A351" s="24" t="s">
        <v>1022</v>
      </c>
      <c r="B351" s="25">
        <v>24</v>
      </c>
      <c r="C351" s="25" t="s">
        <v>30</v>
      </c>
      <c r="D351" s="26" t="s">
        <v>47</v>
      </c>
      <c r="E351" s="32" t="s">
        <v>1460</v>
      </c>
      <c r="F351" s="32" t="s">
        <v>1461</v>
      </c>
      <c r="G351" s="33" t="s">
        <v>1563</v>
      </c>
      <c r="H351" s="32" t="s">
        <v>1564</v>
      </c>
      <c r="I351" s="25">
        <v>2016</v>
      </c>
      <c r="J351" s="25">
        <v>2030</v>
      </c>
      <c r="K351" s="25" t="s">
        <v>36</v>
      </c>
      <c r="L351" s="25"/>
      <c r="M351" s="25"/>
      <c r="N351" s="25"/>
      <c r="O351" s="25" t="s">
        <v>67</v>
      </c>
      <c r="P351" s="26" t="s">
        <v>68</v>
      </c>
      <c r="Q351" s="26" t="s">
        <v>38</v>
      </c>
      <c r="R351" s="26" t="s">
        <v>128</v>
      </c>
      <c r="S351" s="27"/>
      <c r="T351" s="27"/>
      <c r="U351" s="27"/>
      <c r="V351" s="28"/>
      <c r="W351" s="36">
        <v>20000</v>
      </c>
      <c r="X351" s="38">
        <v>280000</v>
      </c>
      <c r="Y351" s="36" t="s">
        <v>116</v>
      </c>
      <c r="Z351" s="29" t="s">
        <v>285</v>
      </c>
      <c r="AA351" s="29" t="s">
        <v>221</v>
      </c>
      <c r="AB351" s="29" t="s">
        <v>1529</v>
      </c>
      <c r="AC351" s="29" t="s">
        <v>1565</v>
      </c>
      <c r="AD351" s="31" t="s">
        <v>30</v>
      </c>
      <c r="AE351" s="31" t="s">
        <v>47</v>
      </c>
    </row>
    <row r="352" spans="1:31" s="35" customFormat="1" ht="96" x14ac:dyDescent="0.2">
      <c r="A352" s="24" t="s">
        <v>1022</v>
      </c>
      <c r="B352" s="25">
        <v>25</v>
      </c>
      <c r="C352" s="25" t="s">
        <v>30</v>
      </c>
      <c r="D352" s="16" t="s">
        <v>676</v>
      </c>
      <c r="E352" s="32" t="s">
        <v>1462</v>
      </c>
      <c r="F352" s="32" t="s">
        <v>1463</v>
      </c>
      <c r="G352" s="33" t="s">
        <v>1566</v>
      </c>
      <c r="H352" s="32" t="s">
        <v>1567</v>
      </c>
      <c r="I352" s="25">
        <v>2017</v>
      </c>
      <c r="J352" s="25">
        <v>2029</v>
      </c>
      <c r="K352" s="25" t="s">
        <v>36</v>
      </c>
      <c r="L352" s="25"/>
      <c r="M352" s="25"/>
      <c r="N352" s="25"/>
      <c r="O352" s="25" t="s">
        <v>1492</v>
      </c>
      <c r="P352" s="26" t="s">
        <v>150</v>
      </c>
      <c r="Q352" s="26"/>
      <c r="R352" s="26"/>
      <c r="S352" s="27"/>
      <c r="T352" s="27"/>
      <c r="U352" s="27"/>
      <c r="V352" s="28"/>
      <c r="W352" s="36">
        <v>10000</v>
      </c>
      <c r="X352" s="38">
        <v>120000</v>
      </c>
      <c r="Y352" s="36" t="s">
        <v>116</v>
      </c>
      <c r="Z352" s="29" t="s">
        <v>1529</v>
      </c>
      <c r="AA352" s="29" t="s">
        <v>145</v>
      </c>
      <c r="AB352" s="29"/>
      <c r="AC352" s="29" t="s">
        <v>1568</v>
      </c>
      <c r="AD352" s="31" t="s">
        <v>30</v>
      </c>
      <c r="AE352" s="31" t="s">
        <v>31</v>
      </c>
    </row>
    <row r="353" spans="1:31" s="35" customFormat="1" ht="36" x14ac:dyDescent="0.2">
      <c r="A353" s="24" t="s">
        <v>1022</v>
      </c>
      <c r="B353" s="25">
        <v>26</v>
      </c>
      <c r="C353" s="25" t="s">
        <v>30</v>
      </c>
      <c r="D353" s="26" t="s">
        <v>181</v>
      </c>
      <c r="E353" s="32" t="s">
        <v>1464</v>
      </c>
      <c r="F353" s="32"/>
      <c r="G353" s="33" t="s">
        <v>1569</v>
      </c>
      <c r="H353" s="32" t="s">
        <v>1570</v>
      </c>
      <c r="I353" s="25">
        <v>2016</v>
      </c>
      <c r="J353" s="25">
        <v>2030</v>
      </c>
      <c r="K353" s="25" t="s">
        <v>36</v>
      </c>
      <c r="L353" s="25"/>
      <c r="M353" s="25"/>
      <c r="N353" s="25"/>
      <c r="O353" s="25" t="s">
        <v>37</v>
      </c>
      <c r="P353" s="26"/>
      <c r="Q353" s="26"/>
      <c r="R353" s="26"/>
      <c r="S353" s="27"/>
      <c r="T353" s="27"/>
      <c r="U353" s="27"/>
      <c r="V353" s="28"/>
      <c r="W353" s="34"/>
      <c r="X353" s="30">
        <v>0</v>
      </c>
      <c r="Y353" s="34" t="s">
        <v>42</v>
      </c>
      <c r="Z353" s="29" t="s">
        <v>106</v>
      </c>
      <c r="AA353" s="29"/>
      <c r="AB353" s="29"/>
      <c r="AC353" s="29" t="s">
        <v>1505</v>
      </c>
      <c r="AD353" s="31" t="s">
        <v>30</v>
      </c>
      <c r="AE353" s="31" t="s">
        <v>181</v>
      </c>
    </row>
    <row r="354" spans="1:31" s="35" customFormat="1" ht="36" x14ac:dyDescent="0.2">
      <c r="A354" s="24" t="s">
        <v>1022</v>
      </c>
      <c r="B354" s="25">
        <v>27</v>
      </c>
      <c r="C354" s="25" t="s">
        <v>58</v>
      </c>
      <c r="D354" s="26" t="s">
        <v>52</v>
      </c>
      <c r="E354" s="32" t="s">
        <v>1465</v>
      </c>
      <c r="F354" s="32"/>
      <c r="G354" s="33" t="s">
        <v>1571</v>
      </c>
      <c r="H354" s="32" t="s">
        <v>1572</v>
      </c>
      <c r="I354" s="25">
        <v>2016</v>
      </c>
      <c r="J354" s="25">
        <v>2030</v>
      </c>
      <c r="K354" s="25" t="s">
        <v>36</v>
      </c>
      <c r="L354" s="25" t="s">
        <v>139</v>
      </c>
      <c r="M354" s="25"/>
      <c r="N354" s="25"/>
      <c r="O354" s="25" t="s">
        <v>67</v>
      </c>
      <c r="P354" s="26" t="s">
        <v>174</v>
      </c>
      <c r="Q354" s="26" t="s">
        <v>150</v>
      </c>
      <c r="R354" s="26" t="s">
        <v>68</v>
      </c>
      <c r="S354" s="27"/>
      <c r="T354" s="27"/>
      <c r="U354" s="27"/>
      <c r="V354" s="28"/>
      <c r="W354" s="36">
        <v>1000</v>
      </c>
      <c r="X354" s="38">
        <v>14000</v>
      </c>
      <c r="Y354" s="34" t="s">
        <v>42</v>
      </c>
      <c r="Z354" s="29" t="s">
        <v>145</v>
      </c>
      <c r="AA354" s="29"/>
      <c r="AB354" s="29"/>
      <c r="AC354" s="29" t="s">
        <v>1573</v>
      </c>
      <c r="AD354" s="31" t="s">
        <v>58</v>
      </c>
      <c r="AE354" s="31" t="s">
        <v>52</v>
      </c>
    </row>
    <row r="355" spans="1:31" s="35" customFormat="1" ht="48" x14ac:dyDescent="0.2">
      <c r="A355" s="24" t="s">
        <v>1022</v>
      </c>
      <c r="B355" s="25">
        <v>28</v>
      </c>
      <c r="C355" s="25" t="s">
        <v>58</v>
      </c>
      <c r="D355" s="26" t="s">
        <v>47</v>
      </c>
      <c r="E355" s="32" t="s">
        <v>1466</v>
      </c>
      <c r="F355" s="32" t="s">
        <v>1467</v>
      </c>
      <c r="G355" s="33" t="s">
        <v>1574</v>
      </c>
      <c r="H355" s="32" t="s">
        <v>1500</v>
      </c>
      <c r="I355" s="25">
        <v>2026</v>
      </c>
      <c r="J355" s="25">
        <v>2030</v>
      </c>
      <c r="K355" s="25" t="s">
        <v>36</v>
      </c>
      <c r="L355" s="25"/>
      <c r="M355" s="25"/>
      <c r="N355" s="25"/>
      <c r="O355" s="25" t="s">
        <v>1492</v>
      </c>
      <c r="P355" s="26" t="s">
        <v>605</v>
      </c>
      <c r="Q355" s="26"/>
      <c r="R355" s="26"/>
      <c r="S355" s="27"/>
      <c r="T355" s="27"/>
      <c r="U355" s="27"/>
      <c r="V355" s="28"/>
      <c r="W355" s="36">
        <v>3000</v>
      </c>
      <c r="X355" s="38">
        <v>12000</v>
      </c>
      <c r="Y355" s="34" t="s">
        <v>42</v>
      </c>
      <c r="Z355" s="29" t="s">
        <v>145</v>
      </c>
      <c r="AA355" s="29" t="s">
        <v>1529</v>
      </c>
      <c r="AB355" s="29"/>
      <c r="AC355" s="29" t="s">
        <v>1575</v>
      </c>
      <c r="AD355" s="31" t="s">
        <v>58</v>
      </c>
      <c r="AE355" s="31" t="s">
        <v>47</v>
      </c>
    </row>
    <row r="356" spans="1:31" s="35" customFormat="1" ht="84" x14ac:dyDescent="0.2">
      <c r="A356" s="24" t="s">
        <v>1022</v>
      </c>
      <c r="B356" s="25">
        <v>29</v>
      </c>
      <c r="C356" s="25" t="s">
        <v>58</v>
      </c>
      <c r="D356" s="26" t="s">
        <v>47</v>
      </c>
      <c r="E356" s="32" t="s">
        <v>1468</v>
      </c>
      <c r="F356" s="32" t="s">
        <v>1469</v>
      </c>
      <c r="G356" s="33" t="s">
        <v>1576</v>
      </c>
      <c r="H356" s="32" t="s">
        <v>1577</v>
      </c>
      <c r="I356" s="25">
        <v>2016</v>
      </c>
      <c r="J356" s="25">
        <v>2026</v>
      </c>
      <c r="K356" s="25" t="s">
        <v>36</v>
      </c>
      <c r="L356" s="25"/>
      <c r="M356" s="25"/>
      <c r="N356" s="25"/>
      <c r="O356" s="25" t="s">
        <v>1492</v>
      </c>
      <c r="P356" s="26" t="s">
        <v>307</v>
      </c>
      <c r="Q356" s="26" t="s">
        <v>248</v>
      </c>
      <c r="R356" s="26"/>
      <c r="S356" s="27"/>
      <c r="T356" s="27"/>
      <c r="U356" s="27"/>
      <c r="V356" s="28"/>
      <c r="W356" s="36">
        <v>1500</v>
      </c>
      <c r="X356" s="38">
        <v>15000</v>
      </c>
      <c r="Y356" s="34" t="s">
        <v>42</v>
      </c>
      <c r="Z356" s="29" t="s">
        <v>221</v>
      </c>
      <c r="AA356" s="29"/>
      <c r="AB356" s="29"/>
      <c r="AC356" s="29" t="s">
        <v>1575</v>
      </c>
      <c r="AD356" s="31" t="s">
        <v>58</v>
      </c>
      <c r="AE356" s="31" t="s">
        <v>47</v>
      </c>
    </row>
    <row r="357" spans="1:31" s="35" customFormat="1" ht="72" x14ac:dyDescent="0.2">
      <c r="A357" s="24" t="s">
        <v>1022</v>
      </c>
      <c r="B357" s="25">
        <v>30</v>
      </c>
      <c r="C357" s="25" t="s">
        <v>30</v>
      </c>
      <c r="D357" s="26" t="s">
        <v>106</v>
      </c>
      <c r="E357" s="32" t="s">
        <v>1470</v>
      </c>
      <c r="F357" s="32" t="s">
        <v>1471</v>
      </c>
      <c r="G357" s="33" t="s">
        <v>1578</v>
      </c>
      <c r="H357" s="32" t="s">
        <v>1540</v>
      </c>
      <c r="I357" s="25">
        <v>2016</v>
      </c>
      <c r="J357" s="25">
        <v>2020</v>
      </c>
      <c r="K357" s="25" t="s">
        <v>36</v>
      </c>
      <c r="L357" s="25" t="s">
        <v>139</v>
      </c>
      <c r="M357" s="25"/>
      <c r="N357" s="25"/>
      <c r="O357" s="25" t="s">
        <v>1492</v>
      </c>
      <c r="P357" s="26" t="s">
        <v>150</v>
      </c>
      <c r="Q357" s="26"/>
      <c r="R357" s="26"/>
      <c r="S357" s="27"/>
      <c r="T357" s="27"/>
      <c r="U357" s="27"/>
      <c r="V357" s="28"/>
      <c r="W357" s="34"/>
      <c r="X357" s="30">
        <v>0</v>
      </c>
      <c r="Y357" s="34" t="s">
        <v>42</v>
      </c>
      <c r="Z357" s="29" t="s">
        <v>145</v>
      </c>
      <c r="AA357" s="29"/>
      <c r="AB357" s="29"/>
      <c r="AC357" s="29" t="s">
        <v>1579</v>
      </c>
      <c r="AD357" s="31" t="s">
        <v>30</v>
      </c>
      <c r="AE357" s="31" t="s">
        <v>106</v>
      </c>
    </row>
    <row r="358" spans="1:31" s="35" customFormat="1" ht="36" x14ac:dyDescent="0.2">
      <c r="A358" s="24" t="s">
        <v>1022</v>
      </c>
      <c r="B358" s="25">
        <v>31</v>
      </c>
      <c r="C358" s="25" t="s">
        <v>30</v>
      </c>
      <c r="D358" s="26" t="s">
        <v>590</v>
      </c>
      <c r="E358" s="32" t="s">
        <v>1472</v>
      </c>
      <c r="F358" s="32" t="s">
        <v>1473</v>
      </c>
      <c r="G358" s="33" t="s">
        <v>1580</v>
      </c>
      <c r="H358" s="32" t="s">
        <v>1581</v>
      </c>
      <c r="I358" s="25">
        <v>2016</v>
      </c>
      <c r="J358" s="25">
        <v>2030</v>
      </c>
      <c r="K358" s="25" t="s">
        <v>36</v>
      </c>
      <c r="L358" s="25" t="s">
        <v>139</v>
      </c>
      <c r="M358" s="25"/>
      <c r="N358" s="25"/>
      <c r="O358" s="25"/>
      <c r="P358" s="26" t="s">
        <v>460</v>
      </c>
      <c r="Q358" s="26" t="s">
        <v>150</v>
      </c>
      <c r="R358" s="26"/>
      <c r="S358" s="27"/>
      <c r="T358" s="27"/>
      <c r="U358" s="27"/>
      <c r="V358" s="28"/>
      <c r="W358" s="34"/>
      <c r="X358" s="30" t="s">
        <v>1259</v>
      </c>
      <c r="Y358" s="34" t="s">
        <v>42</v>
      </c>
      <c r="Z358" s="29" t="s">
        <v>145</v>
      </c>
      <c r="AA358" s="29"/>
      <c r="AB358" s="29"/>
      <c r="AC358" s="29" t="s">
        <v>1582</v>
      </c>
      <c r="AD358" s="31" t="s">
        <v>30</v>
      </c>
      <c r="AE358" s="31" t="s">
        <v>590</v>
      </c>
    </row>
    <row r="359" spans="1:31" s="35" customFormat="1" ht="60" x14ac:dyDescent="0.2">
      <c r="A359" s="24" t="s">
        <v>1022</v>
      </c>
      <c r="B359" s="25">
        <v>32</v>
      </c>
      <c r="C359" s="25" t="s">
        <v>30</v>
      </c>
      <c r="D359" s="26" t="s">
        <v>135</v>
      </c>
      <c r="E359" s="32" t="s">
        <v>1474</v>
      </c>
      <c r="F359" s="41" t="s">
        <v>1605</v>
      </c>
      <c r="G359" s="33" t="s">
        <v>1583</v>
      </c>
      <c r="H359" s="32" t="s">
        <v>1532</v>
      </c>
      <c r="I359" s="25">
        <v>2020</v>
      </c>
      <c r="J359" s="25">
        <v>2030</v>
      </c>
      <c r="K359" s="25" t="s">
        <v>36</v>
      </c>
      <c r="L359" s="25" t="s">
        <v>139</v>
      </c>
      <c r="M359" s="25"/>
      <c r="N359" s="25"/>
      <c r="O359" s="25"/>
      <c r="P359" s="26" t="s">
        <v>68</v>
      </c>
      <c r="Q359" s="26" t="s">
        <v>174</v>
      </c>
      <c r="R359" s="26"/>
      <c r="S359" s="27"/>
      <c r="T359" s="27"/>
      <c r="U359" s="27"/>
      <c r="V359" s="28"/>
      <c r="W359" s="36">
        <v>3500</v>
      </c>
      <c r="X359" s="38">
        <v>35000</v>
      </c>
      <c r="Y359" s="34" t="s">
        <v>62</v>
      </c>
      <c r="Z359" s="29" t="s">
        <v>52</v>
      </c>
      <c r="AA359" s="29"/>
      <c r="AB359" s="29"/>
      <c r="AC359" s="29" t="s">
        <v>1584</v>
      </c>
      <c r="AD359" s="31" t="s">
        <v>30</v>
      </c>
      <c r="AE359" s="31" t="s">
        <v>135</v>
      </c>
    </row>
    <row r="360" spans="1:31" s="35" customFormat="1" ht="60" x14ac:dyDescent="0.2">
      <c r="A360" s="24" t="s">
        <v>1022</v>
      </c>
      <c r="B360" s="25">
        <v>33</v>
      </c>
      <c r="C360" s="25" t="s">
        <v>30</v>
      </c>
      <c r="D360" s="26" t="s">
        <v>52</v>
      </c>
      <c r="E360" s="32" t="s">
        <v>1475</v>
      </c>
      <c r="F360" s="32" t="s">
        <v>1476</v>
      </c>
      <c r="G360" s="33" t="s">
        <v>1585</v>
      </c>
      <c r="H360" s="32"/>
      <c r="I360" s="25">
        <v>2016</v>
      </c>
      <c r="J360" s="25">
        <v>2030</v>
      </c>
      <c r="K360" s="25" t="s">
        <v>36</v>
      </c>
      <c r="L360" s="25"/>
      <c r="M360" s="25"/>
      <c r="N360" s="25"/>
      <c r="O360" s="25"/>
      <c r="P360" s="26" t="s">
        <v>68</v>
      </c>
      <c r="Q360" s="26" t="s">
        <v>174</v>
      </c>
      <c r="R360" s="26"/>
      <c r="S360" s="27"/>
      <c r="T360" s="27"/>
      <c r="U360" s="27"/>
      <c r="V360" s="37">
        <v>250000</v>
      </c>
      <c r="W360" s="36"/>
      <c r="X360" s="38">
        <v>250000</v>
      </c>
      <c r="Y360" s="36" t="s">
        <v>116</v>
      </c>
      <c r="Z360" s="29" t="s">
        <v>52</v>
      </c>
      <c r="AA360" s="29"/>
      <c r="AB360" s="29"/>
      <c r="AC360" s="29" t="s">
        <v>1586</v>
      </c>
      <c r="AD360" s="31" t="s">
        <v>30</v>
      </c>
      <c r="AE360" s="31" t="s">
        <v>52</v>
      </c>
    </row>
    <row r="361" spans="1:31" s="35" customFormat="1" ht="48" x14ac:dyDescent="0.2">
      <c r="A361" s="24" t="s">
        <v>1022</v>
      </c>
      <c r="B361" s="25">
        <v>34</v>
      </c>
      <c r="C361" s="25" t="s">
        <v>30</v>
      </c>
      <c r="D361" s="26" t="s">
        <v>52</v>
      </c>
      <c r="E361" s="32" t="s">
        <v>1477</v>
      </c>
      <c r="F361" s="32" t="s">
        <v>1478</v>
      </c>
      <c r="G361" s="33" t="s">
        <v>1587</v>
      </c>
      <c r="H361" s="32" t="s">
        <v>1588</v>
      </c>
      <c r="I361" s="25">
        <v>2016</v>
      </c>
      <c r="J361" s="25">
        <v>2030</v>
      </c>
      <c r="K361" s="25" t="s">
        <v>36</v>
      </c>
      <c r="L361" s="25" t="s">
        <v>139</v>
      </c>
      <c r="M361" s="25"/>
      <c r="N361" s="25"/>
      <c r="O361" s="25"/>
      <c r="P361" s="26" t="s">
        <v>39</v>
      </c>
      <c r="Q361" s="26" t="s">
        <v>179</v>
      </c>
      <c r="R361" s="26"/>
      <c r="S361" s="27"/>
      <c r="T361" s="27"/>
      <c r="U361" s="27"/>
      <c r="V361" s="28"/>
      <c r="W361" s="36">
        <v>2500</v>
      </c>
      <c r="X361" s="38">
        <v>35000</v>
      </c>
      <c r="Y361" s="34" t="s">
        <v>62</v>
      </c>
      <c r="Z361" s="29" t="s">
        <v>221</v>
      </c>
      <c r="AA361" s="29" t="s">
        <v>52</v>
      </c>
      <c r="AB361" s="29"/>
      <c r="AC361" s="29" t="s">
        <v>1589</v>
      </c>
      <c r="AD361" s="31" t="s">
        <v>30</v>
      </c>
      <c r="AE361" s="31" t="s">
        <v>52</v>
      </c>
    </row>
    <row r="362" spans="1:31" s="35" customFormat="1" ht="84" x14ac:dyDescent="0.2">
      <c r="A362" s="24" t="s">
        <v>1022</v>
      </c>
      <c r="B362" s="25">
        <v>35</v>
      </c>
      <c r="C362" s="25" t="s">
        <v>58</v>
      </c>
      <c r="D362" s="26" t="s">
        <v>47</v>
      </c>
      <c r="E362" s="32" t="s">
        <v>1479</v>
      </c>
      <c r="F362" s="32" t="s">
        <v>1480</v>
      </c>
      <c r="G362" s="33" t="s">
        <v>1590</v>
      </c>
      <c r="H362" s="32" t="s">
        <v>1577</v>
      </c>
      <c r="I362" s="25">
        <v>2016</v>
      </c>
      <c r="J362" s="25">
        <v>2030</v>
      </c>
      <c r="K362" s="25" t="s">
        <v>36</v>
      </c>
      <c r="L362" s="25"/>
      <c r="M362" s="25"/>
      <c r="N362" s="25"/>
      <c r="O362" s="25"/>
      <c r="P362" s="26"/>
      <c r="Q362" s="26"/>
      <c r="R362" s="26"/>
      <c r="S362" s="27"/>
      <c r="T362" s="27"/>
      <c r="U362" s="27"/>
      <c r="V362" s="28"/>
      <c r="W362" s="34"/>
      <c r="X362" s="30" t="s">
        <v>1259</v>
      </c>
      <c r="Y362" s="36" t="s">
        <v>42</v>
      </c>
      <c r="Z362" s="29" t="s">
        <v>221</v>
      </c>
      <c r="AA362" s="29"/>
      <c r="AB362" s="29"/>
      <c r="AC362" s="29" t="s">
        <v>1575</v>
      </c>
      <c r="AD362" s="31" t="s">
        <v>58</v>
      </c>
      <c r="AE362" s="31" t="s">
        <v>47</v>
      </c>
    </row>
    <row r="363" spans="1:31" s="35" customFormat="1" ht="84" x14ac:dyDescent="0.2">
      <c r="A363" s="24" t="s">
        <v>1022</v>
      </c>
      <c r="B363" s="25">
        <v>36</v>
      </c>
      <c r="C363" s="25" t="s">
        <v>58</v>
      </c>
      <c r="D363" s="26" t="s">
        <v>47</v>
      </c>
      <c r="E363" s="32" t="s">
        <v>1481</v>
      </c>
      <c r="F363" s="32" t="s">
        <v>1482</v>
      </c>
      <c r="G363" s="33" t="s">
        <v>1591</v>
      </c>
      <c r="H363" s="32" t="s">
        <v>1592</v>
      </c>
      <c r="I363" s="25">
        <v>2019</v>
      </c>
      <c r="J363" s="25">
        <v>2030</v>
      </c>
      <c r="K363" s="25" t="s">
        <v>36</v>
      </c>
      <c r="L363" s="25"/>
      <c r="M363" s="25"/>
      <c r="N363" s="25"/>
      <c r="O363" s="25"/>
      <c r="P363" s="26" t="s">
        <v>150</v>
      </c>
      <c r="Q363" s="26" t="s">
        <v>605</v>
      </c>
      <c r="R363" s="26"/>
      <c r="S363" s="27"/>
      <c r="T363" s="27"/>
      <c r="U363" s="27"/>
      <c r="V363" s="37">
        <v>1000000</v>
      </c>
      <c r="W363" s="36"/>
      <c r="X363" s="38">
        <v>1000000</v>
      </c>
      <c r="Y363" s="34" t="s">
        <v>116</v>
      </c>
      <c r="Z363" s="29" t="s">
        <v>145</v>
      </c>
      <c r="AA363" s="29" t="s">
        <v>221</v>
      </c>
      <c r="AB363" s="29"/>
      <c r="AC363" s="29" t="s">
        <v>1593</v>
      </c>
      <c r="AD363" s="31" t="s">
        <v>58</v>
      </c>
      <c r="AE363" s="31" t="s">
        <v>47</v>
      </c>
    </row>
    <row r="364" spans="1:31" s="35" customFormat="1" ht="168" x14ac:dyDescent="0.2">
      <c r="A364" s="24" t="s">
        <v>1022</v>
      </c>
      <c r="B364" s="25">
        <v>37</v>
      </c>
      <c r="C364" s="25" t="s">
        <v>30</v>
      </c>
      <c r="D364" s="26" t="s">
        <v>181</v>
      </c>
      <c r="E364" s="32" t="s">
        <v>1483</v>
      </c>
      <c r="F364" s="32" t="s">
        <v>1484</v>
      </c>
      <c r="G364" s="33" t="s">
        <v>1594</v>
      </c>
      <c r="H364" s="32" t="s">
        <v>1595</v>
      </c>
      <c r="I364" s="25">
        <v>2018</v>
      </c>
      <c r="J364" s="25">
        <v>2030</v>
      </c>
      <c r="K364" s="25" t="s">
        <v>36</v>
      </c>
      <c r="L364" s="25"/>
      <c r="M364" s="25"/>
      <c r="N364" s="25"/>
      <c r="O364" s="25"/>
      <c r="P364" s="26" t="s">
        <v>460</v>
      </c>
      <c r="Q364" s="26" t="s">
        <v>150</v>
      </c>
      <c r="R364" s="26"/>
      <c r="S364" s="27"/>
      <c r="T364" s="27"/>
      <c r="U364" s="27"/>
      <c r="V364" s="28"/>
      <c r="W364" s="36">
        <v>6000</v>
      </c>
      <c r="X364" s="38">
        <v>72000</v>
      </c>
      <c r="Y364" s="36" t="s">
        <v>116</v>
      </c>
      <c r="Z364" s="29" t="s">
        <v>400</v>
      </c>
      <c r="AA364" s="29" t="s">
        <v>52</v>
      </c>
      <c r="AB364" s="29"/>
      <c r="AC364" s="29" t="s">
        <v>1596</v>
      </c>
      <c r="AD364" s="31" t="s">
        <v>30</v>
      </c>
      <c r="AE364" s="31" t="s">
        <v>181</v>
      </c>
    </row>
    <row r="365" spans="1:31" s="35" customFormat="1" ht="72" x14ac:dyDescent="0.2">
      <c r="A365" s="24" t="s">
        <v>1022</v>
      </c>
      <c r="B365" s="25">
        <v>38</v>
      </c>
      <c r="C365" s="25" t="s">
        <v>30</v>
      </c>
      <c r="D365" s="26" t="s">
        <v>52</v>
      </c>
      <c r="E365" s="32" t="s">
        <v>1485</v>
      </c>
      <c r="F365" s="32"/>
      <c r="G365" s="33" t="s">
        <v>1597</v>
      </c>
      <c r="H365" s="32" t="s">
        <v>1592</v>
      </c>
      <c r="I365" s="25">
        <v>2025</v>
      </c>
      <c r="J365" s="25">
        <v>2030</v>
      </c>
      <c r="K365" s="25" t="s">
        <v>36</v>
      </c>
      <c r="L365" s="25"/>
      <c r="M365" s="25"/>
      <c r="N365" s="25"/>
      <c r="O365" s="25"/>
      <c r="P365" s="26" t="s">
        <v>39</v>
      </c>
      <c r="Q365" s="26" t="s">
        <v>40</v>
      </c>
      <c r="R365" s="26"/>
      <c r="S365" s="27"/>
      <c r="T365" s="27"/>
      <c r="U365" s="27"/>
      <c r="V365" s="37">
        <v>35000</v>
      </c>
      <c r="W365" s="36"/>
      <c r="X365" s="38">
        <v>35000</v>
      </c>
      <c r="Y365" s="34" t="s">
        <v>62</v>
      </c>
      <c r="Z365" s="29" t="s">
        <v>52</v>
      </c>
      <c r="AA365" s="29" t="s">
        <v>300</v>
      </c>
      <c r="AB365" s="29"/>
      <c r="AC365" s="29" t="s">
        <v>1598</v>
      </c>
      <c r="AD365" s="31" t="s">
        <v>30</v>
      </c>
      <c r="AE365" s="31" t="s">
        <v>52</v>
      </c>
    </row>
    <row r="366" spans="1:31" s="35" customFormat="1" ht="72" x14ac:dyDescent="0.2">
      <c r="A366" s="24" t="s">
        <v>1022</v>
      </c>
      <c r="B366" s="25">
        <v>39</v>
      </c>
      <c r="C366" s="25" t="s">
        <v>30</v>
      </c>
      <c r="D366" s="16" t="s">
        <v>676</v>
      </c>
      <c r="E366" s="32" t="s">
        <v>1486</v>
      </c>
      <c r="F366" s="32" t="s">
        <v>1487</v>
      </c>
      <c r="G366" s="33" t="s">
        <v>1599</v>
      </c>
      <c r="H366" s="32" t="s">
        <v>1600</v>
      </c>
      <c r="I366" s="25">
        <v>2018</v>
      </c>
      <c r="J366" s="25">
        <v>2030</v>
      </c>
      <c r="K366" s="25" t="s">
        <v>36</v>
      </c>
      <c r="L366" s="25"/>
      <c r="M366" s="25"/>
      <c r="N366" s="25"/>
      <c r="O366" s="25"/>
      <c r="P366" s="26" t="s">
        <v>123</v>
      </c>
      <c r="Q366" s="26" t="s">
        <v>144</v>
      </c>
      <c r="R366" s="26" t="s">
        <v>460</v>
      </c>
      <c r="S366" s="27"/>
      <c r="T366" s="27"/>
      <c r="U366" s="27"/>
      <c r="V366" s="28"/>
      <c r="W366" s="36">
        <v>6000</v>
      </c>
      <c r="X366" s="38">
        <v>72000</v>
      </c>
      <c r="Y366" s="36" t="s">
        <v>116</v>
      </c>
      <c r="Z366" s="29" t="s">
        <v>400</v>
      </c>
      <c r="AA366" s="29" t="s">
        <v>300</v>
      </c>
      <c r="AB366" s="29" t="s">
        <v>145</v>
      </c>
      <c r="AC366" s="29" t="s">
        <v>1601</v>
      </c>
      <c r="AD366" s="31" t="s">
        <v>30</v>
      </c>
      <c r="AE366" s="31" t="s">
        <v>31</v>
      </c>
    </row>
    <row r="367" spans="1:31" s="35" customFormat="1" ht="60" x14ac:dyDescent="0.2">
      <c r="A367" s="24" t="s">
        <v>1022</v>
      </c>
      <c r="B367" s="25">
        <v>40</v>
      </c>
      <c r="C367" s="25" t="s">
        <v>58</v>
      </c>
      <c r="D367" s="26" t="s">
        <v>47</v>
      </c>
      <c r="E367" s="32" t="s">
        <v>1488</v>
      </c>
      <c r="F367" s="32" t="s">
        <v>1489</v>
      </c>
      <c r="G367" s="33" t="s">
        <v>1602</v>
      </c>
      <c r="H367" s="32" t="s">
        <v>1603</v>
      </c>
      <c r="I367" s="25">
        <v>2016</v>
      </c>
      <c r="J367" s="25">
        <v>2030</v>
      </c>
      <c r="K367" s="25" t="s">
        <v>36</v>
      </c>
      <c r="L367" s="25" t="s">
        <v>139</v>
      </c>
      <c r="M367" s="25"/>
      <c r="N367" s="25"/>
      <c r="O367" s="25"/>
      <c r="P367" s="26" t="s">
        <v>605</v>
      </c>
      <c r="Q367" s="26"/>
      <c r="R367" s="26"/>
      <c r="S367" s="27" t="s">
        <v>1604</v>
      </c>
      <c r="T367" s="27"/>
      <c r="U367" s="27"/>
      <c r="V367" s="28"/>
      <c r="W367" s="34"/>
      <c r="X367" s="30" t="s">
        <v>1259</v>
      </c>
      <c r="Y367" s="34" t="s">
        <v>42</v>
      </c>
      <c r="Z367" s="29" t="s">
        <v>221</v>
      </c>
      <c r="AA367" s="29"/>
      <c r="AB367" s="29"/>
      <c r="AC367" s="29" t="s">
        <v>1575</v>
      </c>
      <c r="AD367" s="31" t="s">
        <v>58</v>
      </c>
      <c r="AE367" s="31" t="s">
        <v>47</v>
      </c>
    </row>
    <row r="368" spans="1:31" s="35" customFormat="1" ht="36" x14ac:dyDescent="0.2">
      <c r="A368" s="24" t="s">
        <v>1023</v>
      </c>
      <c r="B368" s="25">
        <v>1</v>
      </c>
      <c r="C368" s="25" t="s">
        <v>30</v>
      </c>
      <c r="D368" s="26" t="s">
        <v>52</v>
      </c>
      <c r="E368" s="32" t="s">
        <v>2503</v>
      </c>
      <c r="F368" s="32" t="s">
        <v>1344</v>
      </c>
      <c r="G368" s="33"/>
      <c r="H368" s="32" t="s">
        <v>2504</v>
      </c>
      <c r="I368" s="25">
        <v>2014</v>
      </c>
      <c r="J368" s="25">
        <v>2030</v>
      </c>
      <c r="K368" s="25"/>
      <c r="L368" s="25"/>
      <c r="M368" s="25"/>
      <c r="N368" s="25" t="s">
        <v>243</v>
      </c>
      <c r="O368" s="25" t="s">
        <v>67</v>
      </c>
      <c r="P368" s="26" t="s">
        <v>68</v>
      </c>
      <c r="Q368" s="26"/>
      <c r="R368" s="26"/>
      <c r="S368" s="27"/>
      <c r="T368" s="27"/>
      <c r="U368" s="27"/>
      <c r="V368" s="28"/>
      <c r="W368" s="34"/>
      <c r="X368" s="30">
        <v>0</v>
      </c>
      <c r="Y368" s="34" t="s">
        <v>42</v>
      </c>
      <c r="Z368" s="29" t="s">
        <v>106</v>
      </c>
      <c r="AA368" s="29"/>
      <c r="AB368" s="29"/>
      <c r="AC368" s="29" t="s">
        <v>2505</v>
      </c>
      <c r="AD368" s="31" t="s">
        <v>58</v>
      </c>
      <c r="AE368" s="31" t="s">
        <v>52</v>
      </c>
    </row>
    <row r="369" spans="1:31" s="35" customFormat="1" ht="36" x14ac:dyDescent="0.2">
      <c r="A369" s="24" t="s">
        <v>1023</v>
      </c>
      <c r="B369" s="25">
        <v>2</v>
      </c>
      <c r="C369" s="25" t="s">
        <v>58</v>
      </c>
      <c r="D369" s="26" t="s">
        <v>52</v>
      </c>
      <c r="E369" s="32" t="s">
        <v>2506</v>
      </c>
      <c r="F369" s="32" t="s">
        <v>2603</v>
      </c>
      <c r="G369" s="33"/>
      <c r="H369" s="32" t="s">
        <v>2504</v>
      </c>
      <c r="I369" s="25">
        <v>2014</v>
      </c>
      <c r="J369" s="25">
        <v>2030</v>
      </c>
      <c r="K369" s="25"/>
      <c r="L369" s="25"/>
      <c r="M369" s="25"/>
      <c r="N369" s="25" t="s">
        <v>243</v>
      </c>
      <c r="O369" s="25" t="s">
        <v>67</v>
      </c>
      <c r="P369" s="26" t="s">
        <v>68</v>
      </c>
      <c r="Q369" s="26"/>
      <c r="R369" s="26"/>
      <c r="S369" s="27"/>
      <c r="T369" s="27"/>
      <c r="U369" s="27"/>
      <c r="V369" s="28"/>
      <c r="W369" s="34"/>
      <c r="X369" s="30">
        <v>0</v>
      </c>
      <c r="Y369" s="34" t="s">
        <v>42</v>
      </c>
      <c r="Z369" s="29" t="s">
        <v>106</v>
      </c>
      <c r="AA369" s="29"/>
      <c r="AB369" s="29"/>
      <c r="AC369" s="29" t="s">
        <v>2505</v>
      </c>
      <c r="AD369" s="31" t="s">
        <v>30</v>
      </c>
      <c r="AE369" s="31" t="s">
        <v>52</v>
      </c>
    </row>
    <row r="370" spans="1:31" s="35" customFormat="1" ht="60" x14ac:dyDescent="0.2">
      <c r="A370" s="24" t="s">
        <v>1023</v>
      </c>
      <c r="B370" s="25">
        <v>3</v>
      </c>
      <c r="C370" s="25" t="s">
        <v>216</v>
      </c>
      <c r="D370" s="26" t="s">
        <v>52</v>
      </c>
      <c r="E370" s="32" t="s">
        <v>2507</v>
      </c>
      <c r="F370" s="32" t="s">
        <v>2604</v>
      </c>
      <c r="G370" s="33"/>
      <c r="H370" s="32" t="s">
        <v>2504</v>
      </c>
      <c r="I370" s="25">
        <v>2014</v>
      </c>
      <c r="J370" s="25">
        <v>2030</v>
      </c>
      <c r="K370" s="25"/>
      <c r="L370" s="25"/>
      <c r="M370" s="25"/>
      <c r="N370" s="25" t="s">
        <v>243</v>
      </c>
      <c r="O370" s="25" t="s">
        <v>67</v>
      </c>
      <c r="P370" s="26" t="s">
        <v>68</v>
      </c>
      <c r="Q370" s="26"/>
      <c r="R370" s="26"/>
      <c r="S370" s="27"/>
      <c r="T370" s="27"/>
      <c r="U370" s="27"/>
      <c r="V370" s="28"/>
      <c r="W370" s="34"/>
      <c r="X370" s="30">
        <v>0</v>
      </c>
      <c r="Y370" s="34" t="s">
        <v>42</v>
      </c>
      <c r="Z370" s="29" t="s">
        <v>106</v>
      </c>
      <c r="AA370" s="29"/>
      <c r="AB370" s="29"/>
      <c r="AC370" s="29" t="s">
        <v>2505</v>
      </c>
      <c r="AD370" s="31" t="s">
        <v>58</v>
      </c>
      <c r="AE370" s="31" t="s">
        <v>52</v>
      </c>
    </row>
    <row r="371" spans="1:31" s="35" customFormat="1" ht="36" x14ac:dyDescent="0.2">
      <c r="A371" s="24" t="s">
        <v>1023</v>
      </c>
      <c r="B371" s="25">
        <v>4</v>
      </c>
      <c r="C371" s="25" t="s">
        <v>30</v>
      </c>
      <c r="D371" s="26" t="s">
        <v>52</v>
      </c>
      <c r="E371" s="32" t="s">
        <v>2508</v>
      </c>
      <c r="F371" s="32" t="s">
        <v>2605</v>
      </c>
      <c r="G371" s="33"/>
      <c r="H371" s="32" t="s">
        <v>2504</v>
      </c>
      <c r="I371" s="25">
        <v>2014</v>
      </c>
      <c r="J371" s="25">
        <v>2030</v>
      </c>
      <c r="K371" s="25"/>
      <c r="L371" s="25"/>
      <c r="M371" s="25" t="s">
        <v>139</v>
      </c>
      <c r="N371" s="25" t="s">
        <v>243</v>
      </c>
      <c r="O371" s="25" t="s">
        <v>67</v>
      </c>
      <c r="P371" s="26" t="s">
        <v>68</v>
      </c>
      <c r="Q371" s="26"/>
      <c r="R371" s="26"/>
      <c r="S371" s="27"/>
      <c r="T371" s="27"/>
      <c r="U371" s="27"/>
      <c r="V371" s="28">
        <v>12000</v>
      </c>
      <c r="W371" s="34"/>
      <c r="X371" s="30">
        <v>12000</v>
      </c>
      <c r="Y371" s="34" t="s">
        <v>42</v>
      </c>
      <c r="Z371" s="29" t="s">
        <v>106</v>
      </c>
      <c r="AA371" s="29"/>
      <c r="AB371" s="29"/>
      <c r="AC371" s="29" t="s">
        <v>2505</v>
      </c>
      <c r="AD371" s="31" t="s">
        <v>216</v>
      </c>
      <c r="AE371" s="31" t="s">
        <v>52</v>
      </c>
    </row>
    <row r="372" spans="1:31" s="35" customFormat="1" ht="36" x14ac:dyDescent="0.2">
      <c r="A372" s="24" t="s">
        <v>1023</v>
      </c>
      <c r="B372" s="25">
        <v>5</v>
      </c>
      <c r="C372" s="25" t="s">
        <v>30</v>
      </c>
      <c r="D372" s="26" t="s">
        <v>52</v>
      </c>
      <c r="E372" s="32" t="s">
        <v>2509</v>
      </c>
      <c r="F372" s="32" t="s">
        <v>2606</v>
      </c>
      <c r="G372" s="33"/>
      <c r="H372" s="32" t="s">
        <v>2504</v>
      </c>
      <c r="I372" s="25">
        <v>2014</v>
      </c>
      <c r="J372" s="25">
        <v>2030</v>
      </c>
      <c r="K372" s="25"/>
      <c r="L372" s="25"/>
      <c r="M372" s="25"/>
      <c r="N372" s="25" t="s">
        <v>2510</v>
      </c>
      <c r="O372" s="25" t="s">
        <v>67</v>
      </c>
      <c r="P372" s="26" t="s">
        <v>68</v>
      </c>
      <c r="Q372" s="26"/>
      <c r="R372" s="26"/>
      <c r="S372" s="27"/>
      <c r="T372" s="27"/>
      <c r="U372" s="27"/>
      <c r="V372" s="28"/>
      <c r="W372" s="34"/>
      <c r="X372" s="30">
        <v>0</v>
      </c>
      <c r="Y372" s="34" t="s">
        <v>42</v>
      </c>
      <c r="Z372" s="29" t="s">
        <v>106</v>
      </c>
      <c r="AA372" s="29" t="s">
        <v>285</v>
      </c>
      <c r="AB372" s="29"/>
      <c r="AC372" s="29" t="s">
        <v>2505</v>
      </c>
      <c r="AD372" s="31" t="s">
        <v>30</v>
      </c>
      <c r="AE372" s="31" t="s">
        <v>52</v>
      </c>
    </row>
    <row r="373" spans="1:31" s="35" customFormat="1" ht="36" x14ac:dyDescent="0.2">
      <c r="A373" s="24" t="s">
        <v>1023</v>
      </c>
      <c r="B373" s="25">
        <v>6</v>
      </c>
      <c r="C373" s="25" t="s">
        <v>30</v>
      </c>
      <c r="D373" s="26" t="s">
        <v>52</v>
      </c>
      <c r="E373" s="32" t="s">
        <v>2511</v>
      </c>
      <c r="F373" s="32" t="s">
        <v>2607</v>
      </c>
      <c r="G373" s="33"/>
      <c r="H373" s="32" t="s">
        <v>2504</v>
      </c>
      <c r="I373" s="25">
        <v>2014</v>
      </c>
      <c r="J373" s="25">
        <v>2030</v>
      </c>
      <c r="K373" s="25"/>
      <c r="L373" s="25"/>
      <c r="M373" s="25"/>
      <c r="N373" s="25" t="s">
        <v>2510</v>
      </c>
      <c r="O373" s="25" t="s">
        <v>67</v>
      </c>
      <c r="P373" s="26" t="s">
        <v>68</v>
      </c>
      <c r="Q373" s="26"/>
      <c r="R373" s="26"/>
      <c r="S373" s="27"/>
      <c r="T373" s="27"/>
      <c r="U373" s="27"/>
      <c r="V373" s="28"/>
      <c r="W373" s="34"/>
      <c r="X373" s="30">
        <v>0</v>
      </c>
      <c r="Y373" s="34" t="s">
        <v>42</v>
      </c>
      <c r="Z373" s="29" t="s">
        <v>106</v>
      </c>
      <c r="AA373" s="29"/>
      <c r="AB373" s="29"/>
      <c r="AC373" s="29" t="s">
        <v>2505</v>
      </c>
      <c r="AD373" s="31" t="s">
        <v>30</v>
      </c>
      <c r="AE373" s="31" t="s">
        <v>52</v>
      </c>
    </row>
    <row r="374" spans="1:31" s="35" customFormat="1" ht="36" x14ac:dyDescent="0.2">
      <c r="A374" s="24" t="s">
        <v>1023</v>
      </c>
      <c r="B374" s="25">
        <v>7</v>
      </c>
      <c r="C374" s="25" t="s">
        <v>30</v>
      </c>
      <c r="D374" s="26" t="s">
        <v>52</v>
      </c>
      <c r="E374" s="32" t="s">
        <v>2512</v>
      </c>
      <c r="F374" s="32" t="s">
        <v>2608</v>
      </c>
      <c r="G374" s="33"/>
      <c r="H374" s="32" t="s">
        <v>2504</v>
      </c>
      <c r="I374" s="25">
        <v>2014</v>
      </c>
      <c r="J374" s="25">
        <v>2030</v>
      </c>
      <c r="K374" s="25"/>
      <c r="L374" s="25"/>
      <c r="M374" s="25"/>
      <c r="N374" s="25" t="s">
        <v>2510</v>
      </c>
      <c r="O374" s="25" t="s">
        <v>67</v>
      </c>
      <c r="P374" s="26" t="s">
        <v>68</v>
      </c>
      <c r="Q374" s="26"/>
      <c r="R374" s="26"/>
      <c r="S374" s="27"/>
      <c r="T374" s="27"/>
      <c r="U374" s="27"/>
      <c r="V374" s="28"/>
      <c r="W374" s="34"/>
      <c r="X374" s="30">
        <v>0</v>
      </c>
      <c r="Y374" s="34" t="s">
        <v>116</v>
      </c>
      <c r="Z374" s="29" t="s">
        <v>106</v>
      </c>
      <c r="AA374" s="29"/>
      <c r="AB374" s="29"/>
      <c r="AC374" s="29" t="s">
        <v>2505</v>
      </c>
      <c r="AD374" s="31" t="s">
        <v>30</v>
      </c>
      <c r="AE374" s="31" t="s">
        <v>52</v>
      </c>
    </row>
    <row r="375" spans="1:31" s="35" customFormat="1" ht="36" x14ac:dyDescent="0.2">
      <c r="A375" s="24" t="s">
        <v>1023</v>
      </c>
      <c r="B375" s="25">
        <v>8</v>
      </c>
      <c r="C375" s="25" t="s">
        <v>30</v>
      </c>
      <c r="D375" s="26" t="s">
        <v>52</v>
      </c>
      <c r="E375" s="32" t="s">
        <v>2513</v>
      </c>
      <c r="F375" s="32" t="s">
        <v>2609</v>
      </c>
      <c r="G375" s="33"/>
      <c r="H375" s="32" t="s">
        <v>2504</v>
      </c>
      <c r="I375" s="25">
        <v>2014</v>
      </c>
      <c r="J375" s="25">
        <v>2030</v>
      </c>
      <c r="K375" s="25"/>
      <c r="L375" s="25"/>
      <c r="M375" s="25"/>
      <c r="N375" s="25" t="s">
        <v>2510</v>
      </c>
      <c r="O375" s="25" t="s">
        <v>67</v>
      </c>
      <c r="P375" s="26" t="s">
        <v>68</v>
      </c>
      <c r="Q375" s="26"/>
      <c r="R375" s="26"/>
      <c r="S375" s="27"/>
      <c r="T375" s="27"/>
      <c r="U375" s="27"/>
      <c r="V375" s="28"/>
      <c r="W375" s="34"/>
      <c r="X375" s="30">
        <v>0</v>
      </c>
      <c r="Y375" s="34" t="s">
        <v>62</v>
      </c>
      <c r="Z375" s="29" t="s">
        <v>106</v>
      </c>
      <c r="AA375" s="29"/>
      <c r="AB375" s="29"/>
      <c r="AC375" s="29" t="s">
        <v>2505</v>
      </c>
      <c r="AD375" s="31" t="s">
        <v>30</v>
      </c>
      <c r="AE375" s="31" t="s">
        <v>52</v>
      </c>
    </row>
    <row r="376" spans="1:31" s="35" customFormat="1" ht="48" x14ac:dyDescent="0.2">
      <c r="A376" s="24" t="s">
        <v>1023</v>
      </c>
      <c r="B376" s="25">
        <v>9</v>
      </c>
      <c r="C376" s="25" t="s">
        <v>30</v>
      </c>
      <c r="D376" s="26" t="s">
        <v>52</v>
      </c>
      <c r="E376" s="32" t="s">
        <v>2514</v>
      </c>
      <c r="F376" s="32" t="s">
        <v>2610</v>
      </c>
      <c r="G376" s="33"/>
      <c r="H376" s="32" t="s">
        <v>2504</v>
      </c>
      <c r="I376" s="25">
        <v>2014</v>
      </c>
      <c r="J376" s="25">
        <v>2030</v>
      </c>
      <c r="K376" s="25"/>
      <c r="L376" s="25"/>
      <c r="M376" s="25"/>
      <c r="N376" s="25" t="s">
        <v>243</v>
      </c>
      <c r="O376" s="25" t="s">
        <v>67</v>
      </c>
      <c r="P376" s="26" t="s">
        <v>68</v>
      </c>
      <c r="Q376" s="26"/>
      <c r="R376" s="26"/>
      <c r="S376" s="27"/>
      <c r="T376" s="27"/>
      <c r="U376" s="27"/>
      <c r="V376" s="28"/>
      <c r="W376" s="34"/>
      <c r="X376" s="30">
        <v>0</v>
      </c>
      <c r="Y376" s="34" t="s">
        <v>42</v>
      </c>
      <c r="Z376" s="29"/>
      <c r="AA376" s="29"/>
      <c r="AB376" s="29"/>
      <c r="AC376" s="29"/>
      <c r="AD376" s="31" t="s">
        <v>30</v>
      </c>
      <c r="AE376" s="31" t="s">
        <v>52</v>
      </c>
    </row>
    <row r="377" spans="1:31" s="35" customFormat="1" ht="24" x14ac:dyDescent="0.2">
      <c r="A377" s="24" t="s">
        <v>1023</v>
      </c>
      <c r="B377" s="25">
        <v>10</v>
      </c>
      <c r="C377" s="25" t="s">
        <v>233</v>
      </c>
      <c r="D377" s="26" t="s">
        <v>52</v>
      </c>
      <c r="E377" s="32" t="s">
        <v>2515</v>
      </c>
      <c r="F377" s="32" t="s">
        <v>2611</v>
      </c>
      <c r="G377" s="33"/>
      <c r="H377" s="32" t="s">
        <v>2504</v>
      </c>
      <c r="I377" s="25">
        <v>2014</v>
      </c>
      <c r="J377" s="25">
        <v>2030</v>
      </c>
      <c r="K377" s="25"/>
      <c r="L377" s="25"/>
      <c r="M377" s="25" t="s">
        <v>139</v>
      </c>
      <c r="N377" s="25"/>
      <c r="O377" s="25"/>
      <c r="P377" s="26"/>
      <c r="Q377" s="26"/>
      <c r="R377" s="26"/>
      <c r="S377" s="27"/>
      <c r="T377" s="27"/>
      <c r="U377" s="27"/>
      <c r="V377" s="28"/>
      <c r="W377" s="34"/>
      <c r="X377" s="30">
        <v>0</v>
      </c>
      <c r="Y377" s="34" t="s">
        <v>42</v>
      </c>
      <c r="Z377" s="29" t="s">
        <v>106</v>
      </c>
      <c r="AA377" s="29"/>
      <c r="AB377" s="29"/>
      <c r="AC377" s="29" t="s">
        <v>2505</v>
      </c>
      <c r="AD377" s="31" t="s">
        <v>30</v>
      </c>
      <c r="AE377" s="31" t="s">
        <v>52</v>
      </c>
    </row>
    <row r="378" spans="1:31" s="35" customFormat="1" ht="84" x14ac:dyDescent="0.2">
      <c r="A378" s="24" t="s">
        <v>1023</v>
      </c>
      <c r="B378" s="25">
        <v>11</v>
      </c>
      <c r="C378" s="25" t="s">
        <v>30</v>
      </c>
      <c r="D378" s="26" t="s">
        <v>52</v>
      </c>
      <c r="E378" s="32" t="s">
        <v>2516</v>
      </c>
      <c r="F378" s="32" t="s">
        <v>2517</v>
      </c>
      <c r="G378" s="33"/>
      <c r="H378" s="32" t="s">
        <v>2504</v>
      </c>
      <c r="I378" s="25">
        <v>2018</v>
      </c>
      <c r="J378" s="25">
        <v>2030</v>
      </c>
      <c r="K378" s="25" t="s">
        <v>36</v>
      </c>
      <c r="L378" s="25"/>
      <c r="M378" s="25" t="s">
        <v>139</v>
      </c>
      <c r="N378" s="25"/>
      <c r="O378" s="25" t="s">
        <v>1097</v>
      </c>
      <c r="P378" s="26" t="s">
        <v>39</v>
      </c>
      <c r="Q378" s="26"/>
      <c r="R378" s="26"/>
      <c r="S378" s="27"/>
      <c r="T378" s="27"/>
      <c r="U378" s="27"/>
      <c r="V378" s="28">
        <v>100000</v>
      </c>
      <c r="W378" s="34"/>
      <c r="X378" s="30">
        <v>100000</v>
      </c>
      <c r="Y378" s="34" t="s">
        <v>116</v>
      </c>
      <c r="Z378" s="29" t="s">
        <v>300</v>
      </c>
      <c r="AA378" s="29"/>
      <c r="AB378" s="29"/>
      <c r="AC378" s="29" t="s">
        <v>354</v>
      </c>
      <c r="AD378" s="31" t="s">
        <v>233</v>
      </c>
      <c r="AE378" s="31" t="s">
        <v>52</v>
      </c>
    </row>
    <row r="379" spans="1:31" s="35" customFormat="1" ht="84" x14ac:dyDescent="0.2">
      <c r="A379" s="24" t="s">
        <v>1023</v>
      </c>
      <c r="B379" s="25">
        <v>12</v>
      </c>
      <c r="C379" s="25" t="s">
        <v>30</v>
      </c>
      <c r="D379" s="26" t="s">
        <v>52</v>
      </c>
      <c r="E379" s="32" t="s">
        <v>2518</v>
      </c>
      <c r="F379" s="32" t="s">
        <v>2519</v>
      </c>
      <c r="G379" s="33"/>
      <c r="H379" s="32" t="s">
        <v>2504</v>
      </c>
      <c r="I379" s="25">
        <v>2018</v>
      </c>
      <c r="J379" s="25">
        <v>2030</v>
      </c>
      <c r="K379" s="25" t="s">
        <v>36</v>
      </c>
      <c r="L379" s="25"/>
      <c r="M379" s="25" t="s">
        <v>139</v>
      </c>
      <c r="N379" s="25"/>
      <c r="O379" s="25" t="s">
        <v>1097</v>
      </c>
      <c r="P379" s="26" t="s">
        <v>39</v>
      </c>
      <c r="Q379" s="26"/>
      <c r="R379" s="26"/>
      <c r="S379" s="27"/>
      <c r="T379" s="27"/>
      <c r="U379" s="27"/>
      <c r="V379" s="28">
        <v>275000</v>
      </c>
      <c r="W379" s="34"/>
      <c r="X379" s="30">
        <v>275000</v>
      </c>
      <c r="Y379" s="34" t="s">
        <v>116</v>
      </c>
      <c r="Z379" s="29" t="s">
        <v>300</v>
      </c>
      <c r="AA379" s="29"/>
      <c r="AB379" s="29"/>
      <c r="AC379" s="29" t="s">
        <v>354</v>
      </c>
      <c r="AD379" s="31" t="s">
        <v>30</v>
      </c>
      <c r="AE379" s="31" t="s">
        <v>52</v>
      </c>
    </row>
    <row r="380" spans="1:31" s="35" customFormat="1" ht="60" x14ac:dyDescent="0.2">
      <c r="A380" s="24" t="s">
        <v>1023</v>
      </c>
      <c r="B380" s="25">
        <v>13</v>
      </c>
      <c r="C380" s="25" t="s">
        <v>30</v>
      </c>
      <c r="D380" s="26" t="s">
        <v>52</v>
      </c>
      <c r="E380" s="32" t="s">
        <v>2520</v>
      </c>
      <c r="F380" s="32" t="s">
        <v>2521</v>
      </c>
      <c r="G380" s="33"/>
      <c r="H380" s="32" t="s">
        <v>2504</v>
      </c>
      <c r="I380" s="25">
        <v>2018</v>
      </c>
      <c r="J380" s="25">
        <v>2030</v>
      </c>
      <c r="K380" s="25" t="s">
        <v>36</v>
      </c>
      <c r="L380" s="25"/>
      <c r="M380" s="25" t="s">
        <v>139</v>
      </c>
      <c r="N380" s="25"/>
      <c r="O380" s="25" t="s">
        <v>1097</v>
      </c>
      <c r="P380" s="26" t="s">
        <v>39</v>
      </c>
      <c r="Q380" s="26"/>
      <c r="R380" s="26"/>
      <c r="S380" s="27"/>
      <c r="T380" s="27"/>
      <c r="U380" s="27"/>
      <c r="V380" s="28">
        <v>200000</v>
      </c>
      <c r="W380" s="34"/>
      <c r="X380" s="30">
        <v>200000</v>
      </c>
      <c r="Y380" s="34" t="s">
        <v>116</v>
      </c>
      <c r="Z380" s="29" t="s">
        <v>300</v>
      </c>
      <c r="AA380" s="29"/>
      <c r="AB380" s="29"/>
      <c r="AC380" s="29" t="s">
        <v>354</v>
      </c>
      <c r="AD380" s="31" t="s">
        <v>30</v>
      </c>
      <c r="AE380" s="31" t="s">
        <v>52</v>
      </c>
    </row>
    <row r="381" spans="1:31" s="35" customFormat="1" ht="96" x14ac:dyDescent="0.2">
      <c r="A381" s="24" t="s">
        <v>1023</v>
      </c>
      <c r="B381" s="25">
        <v>14</v>
      </c>
      <c r="C381" s="25" t="s">
        <v>30</v>
      </c>
      <c r="D381" s="26" t="s">
        <v>52</v>
      </c>
      <c r="E381" s="32" t="s">
        <v>2522</v>
      </c>
      <c r="F381" s="32" t="s">
        <v>2523</v>
      </c>
      <c r="G381" s="33"/>
      <c r="H381" s="32" t="s">
        <v>2504</v>
      </c>
      <c r="I381" s="25">
        <v>2018</v>
      </c>
      <c r="J381" s="25">
        <v>2030</v>
      </c>
      <c r="K381" s="25" t="s">
        <v>36</v>
      </c>
      <c r="L381" s="25"/>
      <c r="M381" s="25"/>
      <c r="N381" s="25"/>
      <c r="O381" s="25" t="s">
        <v>1097</v>
      </c>
      <c r="P381" s="26" t="s">
        <v>39</v>
      </c>
      <c r="Q381" s="26"/>
      <c r="R381" s="26"/>
      <c r="S381" s="27"/>
      <c r="T381" s="27"/>
      <c r="U381" s="27"/>
      <c r="V381" s="28">
        <v>10000</v>
      </c>
      <c r="W381" s="34"/>
      <c r="X381" s="30">
        <v>10000</v>
      </c>
      <c r="Y381" s="34" t="s">
        <v>42</v>
      </c>
      <c r="Z381" s="29" t="s">
        <v>300</v>
      </c>
      <c r="AA381" s="29"/>
      <c r="AB381" s="29"/>
      <c r="AC381" s="29" t="s">
        <v>354</v>
      </c>
      <c r="AD381" s="31" t="s">
        <v>30</v>
      </c>
      <c r="AE381" s="31" t="s">
        <v>52</v>
      </c>
    </row>
    <row r="382" spans="1:31" s="35" customFormat="1" ht="96" x14ac:dyDescent="0.2">
      <c r="A382" s="24" t="s">
        <v>1023</v>
      </c>
      <c r="B382" s="25">
        <v>15</v>
      </c>
      <c r="C382" s="25" t="s">
        <v>30</v>
      </c>
      <c r="D382" s="26" t="s">
        <v>52</v>
      </c>
      <c r="E382" s="32" t="s">
        <v>2524</v>
      </c>
      <c r="F382" s="32" t="s">
        <v>2525</v>
      </c>
      <c r="G382" s="33"/>
      <c r="H382" s="32" t="s">
        <v>2504</v>
      </c>
      <c r="I382" s="25">
        <v>2018</v>
      </c>
      <c r="J382" s="25">
        <v>2030</v>
      </c>
      <c r="K382" s="25" t="s">
        <v>36</v>
      </c>
      <c r="L382" s="25"/>
      <c r="M382" s="25"/>
      <c r="N382" s="25"/>
      <c r="O382" s="25" t="s">
        <v>1097</v>
      </c>
      <c r="P382" s="26" t="s">
        <v>39</v>
      </c>
      <c r="Q382" s="26"/>
      <c r="R382" s="26"/>
      <c r="S382" s="27"/>
      <c r="T382" s="27"/>
      <c r="U382" s="27"/>
      <c r="V382" s="28">
        <v>10000</v>
      </c>
      <c r="W382" s="34"/>
      <c r="X382" s="30">
        <v>10000</v>
      </c>
      <c r="Y382" s="34" t="s">
        <v>42</v>
      </c>
      <c r="Z382" s="29" t="s">
        <v>300</v>
      </c>
      <c r="AA382" s="29"/>
      <c r="AB382" s="29"/>
      <c r="AC382" s="29" t="s">
        <v>354</v>
      </c>
      <c r="AD382" s="31" t="s">
        <v>30</v>
      </c>
      <c r="AE382" s="31" t="s">
        <v>52</v>
      </c>
    </row>
    <row r="383" spans="1:31" s="35" customFormat="1" ht="36" x14ac:dyDescent="0.2">
      <c r="A383" s="24" t="s">
        <v>1023</v>
      </c>
      <c r="B383" s="25">
        <v>16</v>
      </c>
      <c r="C383" s="25" t="s">
        <v>30</v>
      </c>
      <c r="D383" s="26" t="s">
        <v>52</v>
      </c>
      <c r="E383" s="32" t="s">
        <v>2526</v>
      </c>
      <c r="F383" s="32" t="s">
        <v>2527</v>
      </c>
      <c r="G383" s="33"/>
      <c r="H383" s="32" t="s">
        <v>2504</v>
      </c>
      <c r="I383" s="25">
        <v>2018</v>
      </c>
      <c r="J383" s="25">
        <v>2030</v>
      </c>
      <c r="K383" s="25" t="s">
        <v>36</v>
      </c>
      <c r="L383" s="25"/>
      <c r="M383" s="25"/>
      <c r="N383" s="25" t="s">
        <v>2510</v>
      </c>
      <c r="O383" s="25" t="s">
        <v>1097</v>
      </c>
      <c r="P383" s="26" t="s">
        <v>39</v>
      </c>
      <c r="Q383" s="26"/>
      <c r="R383" s="26"/>
      <c r="S383" s="27"/>
      <c r="T383" s="27"/>
      <c r="U383" s="27"/>
      <c r="V383" s="28"/>
      <c r="W383" s="34"/>
      <c r="X383" s="30">
        <v>0</v>
      </c>
      <c r="Y383" s="34" t="s">
        <v>42</v>
      </c>
      <c r="Z383" s="29" t="s">
        <v>300</v>
      </c>
      <c r="AA383" s="29"/>
      <c r="AB383" s="29"/>
      <c r="AC383" s="29" t="s">
        <v>354</v>
      </c>
      <c r="AD383" s="31" t="s">
        <v>30</v>
      </c>
      <c r="AE383" s="31" t="s">
        <v>52</v>
      </c>
    </row>
    <row r="384" spans="1:31" s="35" customFormat="1" ht="72" x14ac:dyDescent="0.2">
      <c r="A384" s="24" t="s">
        <v>1023</v>
      </c>
      <c r="B384" s="25">
        <v>17</v>
      </c>
      <c r="C384" s="25" t="s">
        <v>58</v>
      </c>
      <c r="D384" s="26" t="s">
        <v>52</v>
      </c>
      <c r="E384" s="32" t="s">
        <v>2528</v>
      </c>
      <c r="F384" s="32" t="s">
        <v>2529</v>
      </c>
      <c r="G384" s="33"/>
      <c r="H384" s="32" t="s">
        <v>2504</v>
      </c>
      <c r="I384" s="25">
        <v>2018</v>
      </c>
      <c r="J384" s="25">
        <v>2030</v>
      </c>
      <c r="K384" s="25" t="s">
        <v>36</v>
      </c>
      <c r="L384" s="25"/>
      <c r="M384" s="25"/>
      <c r="N384" s="25" t="s">
        <v>243</v>
      </c>
      <c r="O384" s="25" t="s">
        <v>67</v>
      </c>
      <c r="P384" s="26" t="s">
        <v>68</v>
      </c>
      <c r="Q384" s="26"/>
      <c r="R384" s="26"/>
      <c r="S384" s="27"/>
      <c r="T384" s="27"/>
      <c r="U384" s="27"/>
      <c r="V384" s="28">
        <v>10000</v>
      </c>
      <c r="W384" s="34"/>
      <c r="X384" s="30">
        <v>10000</v>
      </c>
      <c r="Y384" s="34" t="s">
        <v>42</v>
      </c>
      <c r="Z384" s="29"/>
      <c r="AA384" s="29"/>
      <c r="AB384" s="29"/>
      <c r="AC384" s="29"/>
      <c r="AD384" s="31" t="s">
        <v>30</v>
      </c>
      <c r="AE384" s="31" t="s">
        <v>52</v>
      </c>
    </row>
    <row r="385" spans="1:31" s="35" customFormat="1" ht="36" x14ac:dyDescent="0.2">
      <c r="A385" s="24" t="s">
        <v>1023</v>
      </c>
      <c r="B385" s="25">
        <v>18</v>
      </c>
      <c r="C385" s="25" t="s">
        <v>30</v>
      </c>
      <c r="D385" s="26" t="s">
        <v>52</v>
      </c>
      <c r="E385" s="32" t="s">
        <v>2530</v>
      </c>
      <c r="F385" s="32" t="s">
        <v>2531</v>
      </c>
      <c r="G385" s="33"/>
      <c r="H385" s="32" t="s">
        <v>2504</v>
      </c>
      <c r="I385" s="25">
        <v>2018</v>
      </c>
      <c r="J385" s="25">
        <v>2030</v>
      </c>
      <c r="K385" s="25"/>
      <c r="L385" s="25"/>
      <c r="M385" s="25"/>
      <c r="N385" s="25" t="s">
        <v>243</v>
      </c>
      <c r="O385" s="25" t="s">
        <v>67</v>
      </c>
      <c r="P385" s="26" t="s">
        <v>68</v>
      </c>
      <c r="Q385" s="26"/>
      <c r="R385" s="26"/>
      <c r="S385" s="27"/>
      <c r="T385" s="27"/>
      <c r="U385" s="27"/>
      <c r="V385" s="28"/>
      <c r="W385" s="34"/>
      <c r="X385" s="30">
        <v>0</v>
      </c>
      <c r="Y385" s="34" t="s">
        <v>42</v>
      </c>
      <c r="Z385" s="29"/>
      <c r="AA385" s="29"/>
      <c r="AB385" s="29"/>
      <c r="AC385" s="29"/>
      <c r="AD385" s="31" t="s">
        <v>58</v>
      </c>
      <c r="AE385" s="31" t="s">
        <v>52</v>
      </c>
    </row>
    <row r="386" spans="1:31" s="35" customFormat="1" ht="36" x14ac:dyDescent="0.2">
      <c r="A386" s="24" t="s">
        <v>1023</v>
      </c>
      <c r="B386" s="25">
        <v>19</v>
      </c>
      <c r="C386" s="25" t="s">
        <v>30</v>
      </c>
      <c r="D386" s="26" t="s">
        <v>106</v>
      </c>
      <c r="E386" s="32" t="s">
        <v>2532</v>
      </c>
      <c r="F386" s="32" t="s">
        <v>2612</v>
      </c>
      <c r="G386" s="33"/>
      <c r="H386" s="32" t="s">
        <v>2504</v>
      </c>
      <c r="I386" s="25">
        <v>2014</v>
      </c>
      <c r="J386" s="25">
        <v>2030</v>
      </c>
      <c r="K386" s="25"/>
      <c r="L386" s="25"/>
      <c r="M386" s="25"/>
      <c r="N386" s="25" t="s">
        <v>2510</v>
      </c>
      <c r="O386" s="25"/>
      <c r="P386" s="26" t="s">
        <v>80</v>
      </c>
      <c r="Q386" s="26" t="s">
        <v>179</v>
      </c>
      <c r="R386" s="26" t="s">
        <v>461</v>
      </c>
      <c r="S386" s="27"/>
      <c r="T386" s="27"/>
      <c r="U386" s="27"/>
      <c r="V386" s="28"/>
      <c r="W386" s="34"/>
      <c r="X386" s="30">
        <v>0</v>
      </c>
      <c r="Y386" s="34" t="s">
        <v>42</v>
      </c>
      <c r="Z386" s="29"/>
      <c r="AA386" s="29"/>
      <c r="AB386" s="29"/>
      <c r="AC386" s="29"/>
      <c r="AD386" s="31" t="s">
        <v>30</v>
      </c>
      <c r="AE386" s="31" t="s">
        <v>106</v>
      </c>
    </row>
    <row r="387" spans="1:31" s="35" customFormat="1" ht="48" x14ac:dyDescent="0.2">
      <c r="A387" s="24" t="s">
        <v>1023</v>
      </c>
      <c r="B387" s="25">
        <v>20</v>
      </c>
      <c r="C387" s="25" t="s">
        <v>216</v>
      </c>
      <c r="D387" s="26" t="s">
        <v>106</v>
      </c>
      <c r="E387" s="32" t="s">
        <v>2533</v>
      </c>
      <c r="F387" s="32" t="s">
        <v>2613</v>
      </c>
      <c r="G387" s="33"/>
      <c r="H387" s="32" t="s">
        <v>2504</v>
      </c>
      <c r="I387" s="25">
        <v>2014</v>
      </c>
      <c r="J387" s="25">
        <v>2030</v>
      </c>
      <c r="K387" s="25"/>
      <c r="L387" s="25"/>
      <c r="M387" s="25"/>
      <c r="N387" s="25" t="s">
        <v>2510</v>
      </c>
      <c r="O387" s="25"/>
      <c r="P387" s="26" t="s">
        <v>150</v>
      </c>
      <c r="Q387" s="26" t="s">
        <v>179</v>
      </c>
      <c r="R387" s="26" t="s">
        <v>180</v>
      </c>
      <c r="S387" s="27"/>
      <c r="T387" s="27"/>
      <c r="U387" s="27"/>
      <c r="V387" s="28"/>
      <c r="W387" s="34"/>
      <c r="X387" s="30">
        <v>0</v>
      </c>
      <c r="Y387" s="34" t="s">
        <v>42</v>
      </c>
      <c r="Z387" s="29"/>
      <c r="AA387" s="29"/>
      <c r="AB387" s="29"/>
      <c r="AC387" s="29"/>
      <c r="AD387" s="31" t="s">
        <v>30</v>
      </c>
      <c r="AE387" s="31" t="s">
        <v>106</v>
      </c>
    </row>
    <row r="388" spans="1:31" s="35" customFormat="1" ht="36" x14ac:dyDescent="0.2">
      <c r="A388" s="24" t="s">
        <v>1023</v>
      </c>
      <c r="B388" s="25">
        <v>21</v>
      </c>
      <c r="C388" s="25" t="s">
        <v>233</v>
      </c>
      <c r="D388" s="26" t="s">
        <v>106</v>
      </c>
      <c r="E388" s="32" t="s">
        <v>2534</v>
      </c>
      <c r="F388" s="32" t="s">
        <v>2614</v>
      </c>
      <c r="G388" s="33"/>
      <c r="H388" s="32" t="s">
        <v>2504</v>
      </c>
      <c r="I388" s="25">
        <v>2014</v>
      </c>
      <c r="J388" s="25">
        <v>2030</v>
      </c>
      <c r="K388" s="25"/>
      <c r="L388" s="25"/>
      <c r="M388" s="25"/>
      <c r="N388" s="25" t="s">
        <v>2535</v>
      </c>
      <c r="O388" s="25"/>
      <c r="P388" s="26"/>
      <c r="Q388" s="26"/>
      <c r="R388" s="26"/>
      <c r="S388" s="27"/>
      <c r="T388" s="27"/>
      <c r="U388" s="27"/>
      <c r="V388" s="28"/>
      <c r="W388" s="34"/>
      <c r="X388" s="30">
        <v>0</v>
      </c>
      <c r="Y388" s="34" t="s">
        <v>42</v>
      </c>
      <c r="Z388" s="29"/>
      <c r="AA388" s="29"/>
      <c r="AB388" s="29"/>
      <c r="AC388" s="29"/>
      <c r="AD388" s="31" t="s">
        <v>216</v>
      </c>
      <c r="AE388" s="31" t="s">
        <v>106</v>
      </c>
    </row>
    <row r="389" spans="1:31" s="35" customFormat="1" ht="24" x14ac:dyDescent="0.2">
      <c r="A389" s="24" t="s">
        <v>1023</v>
      </c>
      <c r="B389" s="25">
        <v>22</v>
      </c>
      <c r="C389" s="25" t="s">
        <v>30</v>
      </c>
      <c r="D389" s="26" t="s">
        <v>106</v>
      </c>
      <c r="E389" s="32" t="s">
        <v>2536</v>
      </c>
      <c r="F389" s="32" t="s">
        <v>2615</v>
      </c>
      <c r="G389" s="33"/>
      <c r="H389" s="32" t="s">
        <v>2504</v>
      </c>
      <c r="I389" s="25">
        <v>2014</v>
      </c>
      <c r="J389" s="25">
        <v>2030</v>
      </c>
      <c r="K389" s="25"/>
      <c r="L389" s="25"/>
      <c r="M389" s="25"/>
      <c r="N389" s="25" t="s">
        <v>2510</v>
      </c>
      <c r="O389" s="25"/>
      <c r="P389" s="26"/>
      <c r="Q389" s="26"/>
      <c r="R389" s="26"/>
      <c r="S389" s="27"/>
      <c r="T389" s="27"/>
      <c r="U389" s="27"/>
      <c r="V389" s="28"/>
      <c r="W389" s="34"/>
      <c r="X389" s="30">
        <v>0</v>
      </c>
      <c r="Y389" s="34" t="s">
        <v>42</v>
      </c>
      <c r="Z389" s="29" t="s">
        <v>145</v>
      </c>
      <c r="AA389" s="29"/>
      <c r="AB389" s="29"/>
      <c r="AC389" s="29" t="s">
        <v>2537</v>
      </c>
      <c r="AD389" s="31" t="s">
        <v>233</v>
      </c>
      <c r="AE389" s="31" t="s">
        <v>106</v>
      </c>
    </row>
    <row r="390" spans="1:31" s="35" customFormat="1" ht="24" x14ac:dyDescent="0.2">
      <c r="A390" s="24" t="s">
        <v>1023</v>
      </c>
      <c r="B390" s="25">
        <v>23</v>
      </c>
      <c r="C390" s="25" t="s">
        <v>30</v>
      </c>
      <c r="D390" s="26" t="s">
        <v>106</v>
      </c>
      <c r="E390" s="32" t="s">
        <v>2538</v>
      </c>
      <c r="F390" s="32" t="s">
        <v>2616</v>
      </c>
      <c r="G390" s="33"/>
      <c r="H390" s="32" t="s">
        <v>2504</v>
      </c>
      <c r="I390" s="25">
        <v>2014</v>
      </c>
      <c r="J390" s="25">
        <v>2030</v>
      </c>
      <c r="K390" s="25"/>
      <c r="L390" s="25"/>
      <c r="M390" s="25"/>
      <c r="N390" s="25" t="s">
        <v>2510</v>
      </c>
      <c r="O390" s="25"/>
      <c r="P390" s="26"/>
      <c r="Q390" s="26"/>
      <c r="R390" s="26"/>
      <c r="S390" s="27"/>
      <c r="T390" s="27"/>
      <c r="U390" s="27"/>
      <c r="V390" s="28"/>
      <c r="W390" s="34"/>
      <c r="X390" s="30">
        <v>0</v>
      </c>
      <c r="Y390" s="34" t="s">
        <v>42</v>
      </c>
      <c r="Z390" s="29"/>
      <c r="AA390" s="29"/>
      <c r="AB390" s="29"/>
      <c r="AC390" s="29"/>
      <c r="AD390" s="31" t="s">
        <v>30</v>
      </c>
      <c r="AE390" s="31" t="s">
        <v>106</v>
      </c>
    </row>
    <row r="391" spans="1:31" s="35" customFormat="1" ht="60" x14ac:dyDescent="0.2">
      <c r="A391" s="24" t="s">
        <v>1023</v>
      </c>
      <c r="B391" s="25">
        <v>24</v>
      </c>
      <c r="C391" s="25" t="s">
        <v>30</v>
      </c>
      <c r="D391" s="26" t="s">
        <v>106</v>
      </c>
      <c r="E391" s="32" t="s">
        <v>2539</v>
      </c>
      <c r="F391" s="32" t="s">
        <v>2617</v>
      </c>
      <c r="G391" s="33"/>
      <c r="H391" s="32" t="s">
        <v>2504</v>
      </c>
      <c r="I391" s="25">
        <v>2014</v>
      </c>
      <c r="J391" s="25">
        <v>2030</v>
      </c>
      <c r="K391" s="25"/>
      <c r="L391" s="25"/>
      <c r="M391" s="25"/>
      <c r="N391" s="25" t="s">
        <v>2540</v>
      </c>
      <c r="O391" s="25"/>
      <c r="P391" s="26"/>
      <c r="Q391" s="26"/>
      <c r="R391" s="26"/>
      <c r="S391" s="27"/>
      <c r="T391" s="27"/>
      <c r="U391" s="27"/>
      <c r="V391" s="28"/>
      <c r="W391" s="34"/>
      <c r="X391" s="30">
        <v>0</v>
      </c>
      <c r="Y391" s="34" t="s">
        <v>42</v>
      </c>
      <c r="Z391" s="29"/>
      <c r="AA391" s="29"/>
      <c r="AB391" s="29"/>
      <c r="AC391" s="29"/>
      <c r="AD391" s="31" t="s">
        <v>30</v>
      </c>
      <c r="AE391" s="31" t="s">
        <v>106</v>
      </c>
    </row>
    <row r="392" spans="1:31" s="35" customFormat="1" ht="48" x14ac:dyDescent="0.2">
      <c r="A392" s="24" t="s">
        <v>1023</v>
      </c>
      <c r="B392" s="25">
        <v>25</v>
      </c>
      <c r="C392" s="25" t="s">
        <v>30</v>
      </c>
      <c r="D392" s="26" t="s">
        <v>106</v>
      </c>
      <c r="E392" s="32" t="s">
        <v>2541</v>
      </c>
      <c r="F392" s="32" t="s">
        <v>2618</v>
      </c>
      <c r="G392" s="33"/>
      <c r="H392" s="32" t="s">
        <v>2504</v>
      </c>
      <c r="I392" s="25">
        <v>2014</v>
      </c>
      <c r="J392" s="25">
        <v>2030</v>
      </c>
      <c r="K392" s="25"/>
      <c r="L392" s="25"/>
      <c r="M392" s="25"/>
      <c r="N392" s="25"/>
      <c r="O392" s="25"/>
      <c r="P392" s="26"/>
      <c r="Q392" s="26"/>
      <c r="R392" s="26"/>
      <c r="S392" s="27"/>
      <c r="T392" s="27"/>
      <c r="U392" s="27"/>
      <c r="V392" s="28"/>
      <c r="W392" s="34"/>
      <c r="X392" s="30">
        <v>0</v>
      </c>
      <c r="Y392" s="34" t="s">
        <v>42</v>
      </c>
      <c r="Z392" s="29" t="s">
        <v>106</v>
      </c>
      <c r="AA392" s="29"/>
      <c r="AB392" s="29"/>
      <c r="AC392" s="29" t="s">
        <v>611</v>
      </c>
      <c r="AD392" s="31" t="s">
        <v>30</v>
      </c>
      <c r="AE392" s="31" t="s">
        <v>106</v>
      </c>
    </row>
    <row r="393" spans="1:31" s="35" customFormat="1" ht="24" x14ac:dyDescent="0.2">
      <c r="A393" s="24" t="s">
        <v>1023</v>
      </c>
      <c r="B393" s="25">
        <v>26</v>
      </c>
      <c r="C393" s="25" t="s">
        <v>30</v>
      </c>
      <c r="D393" s="26" t="s">
        <v>106</v>
      </c>
      <c r="E393" s="32" t="s">
        <v>2542</v>
      </c>
      <c r="F393" s="32" t="s">
        <v>2619</v>
      </c>
      <c r="G393" s="33"/>
      <c r="H393" s="32" t="s">
        <v>2504</v>
      </c>
      <c r="I393" s="25">
        <v>2014</v>
      </c>
      <c r="J393" s="25">
        <v>2030</v>
      </c>
      <c r="K393" s="25"/>
      <c r="L393" s="25"/>
      <c r="M393" s="25"/>
      <c r="N393" s="25"/>
      <c r="O393" s="25"/>
      <c r="P393" s="26"/>
      <c r="Q393" s="26"/>
      <c r="R393" s="26"/>
      <c r="S393" s="27"/>
      <c r="T393" s="27"/>
      <c r="U393" s="27"/>
      <c r="V393" s="28"/>
      <c r="W393" s="34"/>
      <c r="X393" s="30">
        <v>0</v>
      </c>
      <c r="Y393" s="34" t="s">
        <v>62</v>
      </c>
      <c r="Z393" s="29" t="s">
        <v>106</v>
      </c>
      <c r="AA393" s="29"/>
      <c r="AB393" s="29"/>
      <c r="AC393" s="29" t="s">
        <v>611</v>
      </c>
      <c r="AD393" s="31" t="s">
        <v>30</v>
      </c>
      <c r="AE393" s="31" t="s">
        <v>106</v>
      </c>
    </row>
    <row r="394" spans="1:31" s="35" customFormat="1" ht="36" x14ac:dyDescent="0.2">
      <c r="A394" s="24" t="s">
        <v>1023</v>
      </c>
      <c r="B394" s="25">
        <v>27</v>
      </c>
      <c r="C394" s="25" t="s">
        <v>30</v>
      </c>
      <c r="D394" s="26" t="s">
        <v>106</v>
      </c>
      <c r="E394" s="32" t="s">
        <v>2543</v>
      </c>
      <c r="F394" s="32" t="s">
        <v>2620</v>
      </c>
      <c r="G394" s="33"/>
      <c r="H394" s="32" t="s">
        <v>2504</v>
      </c>
      <c r="I394" s="25">
        <v>2014</v>
      </c>
      <c r="J394" s="25">
        <v>2030</v>
      </c>
      <c r="K394" s="25"/>
      <c r="L394" s="25"/>
      <c r="M394" s="25"/>
      <c r="N394" s="25"/>
      <c r="O394" s="25"/>
      <c r="P394" s="26" t="s">
        <v>186</v>
      </c>
      <c r="Q394" s="26"/>
      <c r="R394" s="26"/>
      <c r="S394" s="27"/>
      <c r="T394" s="27"/>
      <c r="U394" s="27"/>
      <c r="V394" s="28"/>
      <c r="W394" s="34"/>
      <c r="X394" s="30">
        <v>0</v>
      </c>
      <c r="Y394" s="34" t="s">
        <v>42</v>
      </c>
      <c r="Z394" s="29"/>
      <c r="AA394" s="29"/>
      <c r="AB394" s="29"/>
      <c r="AC394" s="29"/>
      <c r="AD394" s="31" t="s">
        <v>30</v>
      </c>
      <c r="AE394" s="31" t="s">
        <v>106</v>
      </c>
    </row>
    <row r="395" spans="1:31" s="35" customFormat="1" ht="36" x14ac:dyDescent="0.2">
      <c r="A395" s="24" t="s">
        <v>1023</v>
      </c>
      <c r="B395" s="25">
        <v>28</v>
      </c>
      <c r="C395" s="25" t="s">
        <v>30</v>
      </c>
      <c r="D395" s="26" t="s">
        <v>106</v>
      </c>
      <c r="E395" s="32" t="s">
        <v>2544</v>
      </c>
      <c r="F395" s="32" t="s">
        <v>2621</v>
      </c>
      <c r="G395" s="33"/>
      <c r="H395" s="32" t="s">
        <v>2504</v>
      </c>
      <c r="I395" s="25">
        <v>2014</v>
      </c>
      <c r="J395" s="25">
        <v>2030</v>
      </c>
      <c r="K395" s="25"/>
      <c r="L395" s="25"/>
      <c r="M395" s="25"/>
      <c r="N395" s="25"/>
      <c r="O395" s="25"/>
      <c r="P395" s="26" t="s">
        <v>186</v>
      </c>
      <c r="Q395" s="26"/>
      <c r="R395" s="26"/>
      <c r="S395" s="27"/>
      <c r="T395" s="27"/>
      <c r="U395" s="27"/>
      <c r="V395" s="28"/>
      <c r="W395" s="34"/>
      <c r="X395" s="30">
        <v>0</v>
      </c>
      <c r="Y395" s="34" t="s">
        <v>42</v>
      </c>
      <c r="Z395" s="29"/>
      <c r="AA395" s="29"/>
      <c r="AB395" s="29"/>
      <c r="AC395" s="29"/>
      <c r="AD395" s="31" t="s">
        <v>30</v>
      </c>
      <c r="AE395" s="31" t="s">
        <v>106</v>
      </c>
    </row>
    <row r="396" spans="1:31" s="35" customFormat="1" ht="36" x14ac:dyDescent="0.2">
      <c r="A396" s="24" t="s">
        <v>1023</v>
      </c>
      <c r="B396" s="25">
        <v>29</v>
      </c>
      <c r="C396" s="25" t="s">
        <v>30</v>
      </c>
      <c r="D396" s="26" t="s">
        <v>106</v>
      </c>
      <c r="E396" s="32" t="s">
        <v>2545</v>
      </c>
      <c r="F396" s="32" t="s">
        <v>2622</v>
      </c>
      <c r="G396" s="33"/>
      <c r="H396" s="32" t="s">
        <v>2504</v>
      </c>
      <c r="I396" s="25">
        <v>2014</v>
      </c>
      <c r="J396" s="25">
        <v>2030</v>
      </c>
      <c r="K396" s="25"/>
      <c r="L396" s="25"/>
      <c r="M396" s="25"/>
      <c r="N396" s="25"/>
      <c r="O396" s="25"/>
      <c r="P396" s="26" t="s">
        <v>186</v>
      </c>
      <c r="Q396" s="26"/>
      <c r="R396" s="26"/>
      <c r="S396" s="27"/>
      <c r="T396" s="27"/>
      <c r="U396" s="27"/>
      <c r="V396" s="28"/>
      <c r="W396" s="34"/>
      <c r="X396" s="30">
        <v>0</v>
      </c>
      <c r="Y396" s="34" t="s">
        <v>42</v>
      </c>
      <c r="Z396" s="29"/>
      <c r="AA396" s="29"/>
      <c r="AB396" s="29"/>
      <c r="AC396" s="29"/>
      <c r="AD396" s="31" t="s">
        <v>30</v>
      </c>
      <c r="AE396" s="31" t="s">
        <v>106</v>
      </c>
    </row>
    <row r="397" spans="1:31" s="35" customFormat="1" ht="36" x14ac:dyDescent="0.2">
      <c r="A397" s="24" t="s">
        <v>1023</v>
      </c>
      <c r="B397" s="25">
        <v>30</v>
      </c>
      <c r="C397" s="25" t="s">
        <v>30</v>
      </c>
      <c r="D397" s="26" t="s">
        <v>106</v>
      </c>
      <c r="E397" s="32" t="s">
        <v>2546</v>
      </c>
      <c r="F397" s="32" t="s">
        <v>2623</v>
      </c>
      <c r="G397" s="33"/>
      <c r="H397" s="32" t="s">
        <v>2504</v>
      </c>
      <c r="I397" s="25">
        <v>2014</v>
      </c>
      <c r="J397" s="25">
        <v>2030</v>
      </c>
      <c r="K397" s="25"/>
      <c r="L397" s="25"/>
      <c r="M397" s="25"/>
      <c r="N397" s="25"/>
      <c r="O397" s="25"/>
      <c r="P397" s="26" t="s">
        <v>186</v>
      </c>
      <c r="Q397" s="26"/>
      <c r="R397" s="26"/>
      <c r="S397" s="27"/>
      <c r="T397" s="27"/>
      <c r="U397" s="27"/>
      <c r="V397" s="28"/>
      <c r="W397" s="34"/>
      <c r="X397" s="30">
        <v>0</v>
      </c>
      <c r="Y397" s="34" t="s">
        <v>62</v>
      </c>
      <c r="Z397" s="29"/>
      <c r="AA397" s="29"/>
      <c r="AB397" s="29"/>
      <c r="AC397" s="29"/>
      <c r="AD397" s="31" t="s">
        <v>30</v>
      </c>
      <c r="AE397" s="31" t="s">
        <v>106</v>
      </c>
    </row>
    <row r="398" spans="1:31" s="35" customFormat="1" ht="36" x14ac:dyDescent="0.2">
      <c r="A398" s="24" t="s">
        <v>1023</v>
      </c>
      <c r="B398" s="25">
        <v>31</v>
      </c>
      <c r="C398" s="25" t="s">
        <v>58</v>
      </c>
      <c r="D398" s="26" t="s">
        <v>106</v>
      </c>
      <c r="E398" s="32" t="s">
        <v>2547</v>
      </c>
      <c r="F398" s="32" t="s">
        <v>2624</v>
      </c>
      <c r="G398" s="33"/>
      <c r="H398" s="32" t="s">
        <v>2504</v>
      </c>
      <c r="I398" s="25">
        <v>2014</v>
      </c>
      <c r="J398" s="25">
        <v>2030</v>
      </c>
      <c r="K398" s="25"/>
      <c r="L398" s="25"/>
      <c r="M398" s="25"/>
      <c r="N398" s="25"/>
      <c r="O398" s="25"/>
      <c r="P398" s="26" t="s">
        <v>186</v>
      </c>
      <c r="Q398" s="26"/>
      <c r="R398" s="26"/>
      <c r="S398" s="27"/>
      <c r="T398" s="27"/>
      <c r="U398" s="27"/>
      <c r="V398" s="28"/>
      <c r="W398" s="34"/>
      <c r="X398" s="30">
        <v>0</v>
      </c>
      <c r="Y398" s="34" t="s">
        <v>42</v>
      </c>
      <c r="Z398" s="29" t="s">
        <v>106</v>
      </c>
      <c r="AA398" s="29"/>
      <c r="AB398" s="29"/>
      <c r="AC398" s="29" t="s">
        <v>2505</v>
      </c>
      <c r="AD398" s="31" t="s">
        <v>30</v>
      </c>
      <c r="AE398" s="31" t="s">
        <v>106</v>
      </c>
    </row>
    <row r="399" spans="1:31" s="35" customFormat="1" ht="48" x14ac:dyDescent="0.2">
      <c r="A399" s="24" t="s">
        <v>1023</v>
      </c>
      <c r="B399" s="25">
        <v>32</v>
      </c>
      <c r="C399" s="25" t="s">
        <v>30</v>
      </c>
      <c r="D399" s="26" t="s">
        <v>106</v>
      </c>
      <c r="E399" s="32" t="s">
        <v>2548</v>
      </c>
      <c r="F399" s="32" t="s">
        <v>2549</v>
      </c>
      <c r="G399" s="33"/>
      <c r="H399" s="32" t="s">
        <v>2504</v>
      </c>
      <c r="I399" s="25">
        <v>2018</v>
      </c>
      <c r="J399" s="25">
        <v>2030</v>
      </c>
      <c r="K399" s="25" t="s">
        <v>36</v>
      </c>
      <c r="L399" s="25"/>
      <c r="M399" s="25"/>
      <c r="N399" s="25" t="s">
        <v>2510</v>
      </c>
      <c r="O399" s="25"/>
      <c r="P399" s="26"/>
      <c r="Q399" s="26"/>
      <c r="R399" s="26"/>
      <c r="S399" s="27"/>
      <c r="T399" s="27"/>
      <c r="U399" s="27"/>
      <c r="V399" s="28"/>
      <c r="W399" s="34"/>
      <c r="X399" s="30">
        <v>0</v>
      </c>
      <c r="Y399" s="34" t="s">
        <v>62</v>
      </c>
      <c r="Z399" s="29" t="s">
        <v>106</v>
      </c>
      <c r="AA399" s="29"/>
      <c r="AB399" s="29"/>
      <c r="AC399" s="29" t="s">
        <v>2505</v>
      </c>
      <c r="AD399" s="31" t="s">
        <v>58</v>
      </c>
      <c r="AE399" s="31" t="s">
        <v>106</v>
      </c>
    </row>
    <row r="400" spans="1:31" s="35" customFormat="1" ht="72" x14ac:dyDescent="0.2">
      <c r="A400" s="24" t="s">
        <v>1023</v>
      </c>
      <c r="B400" s="25">
        <v>33</v>
      </c>
      <c r="C400" s="25" t="s">
        <v>30</v>
      </c>
      <c r="D400" s="26" t="s">
        <v>106</v>
      </c>
      <c r="E400" s="32" t="s">
        <v>2550</v>
      </c>
      <c r="F400" s="32" t="s">
        <v>2551</v>
      </c>
      <c r="G400" s="33"/>
      <c r="H400" s="32" t="s">
        <v>2504</v>
      </c>
      <c r="I400" s="25">
        <v>2018</v>
      </c>
      <c r="J400" s="25">
        <v>2030</v>
      </c>
      <c r="K400" s="25" t="s">
        <v>36</v>
      </c>
      <c r="L400" s="25"/>
      <c r="M400" s="25"/>
      <c r="N400" s="25" t="s">
        <v>2510</v>
      </c>
      <c r="O400" s="25"/>
      <c r="P400" s="26"/>
      <c r="Q400" s="26"/>
      <c r="R400" s="26"/>
      <c r="S400" s="27"/>
      <c r="T400" s="27"/>
      <c r="U400" s="27"/>
      <c r="V400" s="28"/>
      <c r="W400" s="34"/>
      <c r="X400" s="30">
        <v>0</v>
      </c>
      <c r="Y400" s="34" t="s">
        <v>62</v>
      </c>
      <c r="Z400" s="29" t="s">
        <v>106</v>
      </c>
      <c r="AA400" s="29"/>
      <c r="AB400" s="29"/>
      <c r="AC400" s="29" t="s">
        <v>2505</v>
      </c>
      <c r="AD400" s="31" t="s">
        <v>30</v>
      </c>
      <c r="AE400" s="31" t="s">
        <v>106</v>
      </c>
    </row>
    <row r="401" spans="1:31" s="35" customFormat="1" ht="84" x14ac:dyDescent="0.2">
      <c r="A401" s="24" t="s">
        <v>1023</v>
      </c>
      <c r="B401" s="25">
        <v>34</v>
      </c>
      <c r="C401" s="25" t="s">
        <v>30</v>
      </c>
      <c r="D401" s="26" t="s">
        <v>106</v>
      </c>
      <c r="E401" s="32" t="s">
        <v>2552</v>
      </c>
      <c r="F401" s="32" t="s">
        <v>2553</v>
      </c>
      <c r="G401" s="33"/>
      <c r="H401" s="32" t="s">
        <v>2504</v>
      </c>
      <c r="I401" s="25">
        <v>2018</v>
      </c>
      <c r="J401" s="25">
        <v>2030</v>
      </c>
      <c r="K401" s="25" t="s">
        <v>36</v>
      </c>
      <c r="L401" s="25"/>
      <c r="M401" s="25"/>
      <c r="N401" s="25" t="s">
        <v>2510</v>
      </c>
      <c r="O401" s="25"/>
      <c r="P401" s="26" t="s">
        <v>80</v>
      </c>
      <c r="Q401" s="26" t="s">
        <v>360</v>
      </c>
      <c r="R401" s="26" t="s">
        <v>461</v>
      </c>
      <c r="S401" s="27"/>
      <c r="T401" s="27"/>
      <c r="U401" s="27"/>
      <c r="V401" s="28"/>
      <c r="W401" s="34"/>
      <c r="X401" s="30">
        <v>0</v>
      </c>
      <c r="Y401" s="34" t="s">
        <v>42</v>
      </c>
      <c r="Z401" s="29" t="s">
        <v>106</v>
      </c>
      <c r="AA401" s="29"/>
      <c r="AB401" s="29"/>
      <c r="AC401" s="29" t="s">
        <v>2505</v>
      </c>
      <c r="AD401" s="31" t="s">
        <v>30</v>
      </c>
      <c r="AE401" s="31" t="s">
        <v>106</v>
      </c>
    </row>
    <row r="402" spans="1:31" s="35" customFormat="1" ht="72" x14ac:dyDescent="0.2">
      <c r="A402" s="24" t="s">
        <v>1023</v>
      </c>
      <c r="B402" s="25">
        <v>35</v>
      </c>
      <c r="C402" s="25" t="s">
        <v>30</v>
      </c>
      <c r="D402" s="26" t="s">
        <v>106</v>
      </c>
      <c r="E402" s="32" t="s">
        <v>2554</v>
      </c>
      <c r="F402" s="32" t="s">
        <v>2555</v>
      </c>
      <c r="G402" s="33"/>
      <c r="H402" s="32" t="s">
        <v>2504</v>
      </c>
      <c r="I402" s="25">
        <v>2018</v>
      </c>
      <c r="J402" s="25">
        <v>2030</v>
      </c>
      <c r="K402" s="25" t="s">
        <v>36</v>
      </c>
      <c r="L402" s="25"/>
      <c r="M402" s="25"/>
      <c r="N402" s="25"/>
      <c r="O402" s="25"/>
      <c r="P402" s="26" t="s">
        <v>605</v>
      </c>
      <c r="Q402" s="26"/>
      <c r="R402" s="26"/>
      <c r="S402" s="27"/>
      <c r="T402" s="27"/>
      <c r="U402" s="27"/>
      <c r="V402" s="28"/>
      <c r="W402" s="34"/>
      <c r="X402" s="30">
        <v>0</v>
      </c>
      <c r="Y402" s="34" t="s">
        <v>42</v>
      </c>
      <c r="Z402" s="29"/>
      <c r="AA402" s="29"/>
      <c r="AB402" s="29"/>
      <c r="AC402" s="29"/>
      <c r="AD402" s="31" t="s">
        <v>30</v>
      </c>
      <c r="AE402" s="31" t="s">
        <v>106</v>
      </c>
    </row>
    <row r="403" spans="1:31" s="35" customFormat="1" ht="48" x14ac:dyDescent="0.2">
      <c r="A403" s="24" t="s">
        <v>1023</v>
      </c>
      <c r="B403" s="25">
        <v>36</v>
      </c>
      <c r="C403" s="25" t="s">
        <v>30</v>
      </c>
      <c r="D403" s="26" t="s">
        <v>106</v>
      </c>
      <c r="E403" s="32" t="s">
        <v>2556</v>
      </c>
      <c r="F403" s="32" t="s">
        <v>2557</v>
      </c>
      <c r="G403" s="33"/>
      <c r="H403" s="32" t="s">
        <v>2504</v>
      </c>
      <c r="I403" s="25">
        <v>2018</v>
      </c>
      <c r="J403" s="25">
        <v>2030</v>
      </c>
      <c r="K403" s="25" t="s">
        <v>36</v>
      </c>
      <c r="L403" s="25"/>
      <c r="M403" s="25"/>
      <c r="N403" s="25" t="s">
        <v>2510</v>
      </c>
      <c r="O403" s="25" t="s">
        <v>37</v>
      </c>
      <c r="P403" s="26" t="s">
        <v>144</v>
      </c>
      <c r="Q403" s="26"/>
      <c r="R403" s="26"/>
      <c r="S403" s="27"/>
      <c r="T403" s="27"/>
      <c r="U403" s="27"/>
      <c r="V403" s="28"/>
      <c r="W403" s="34"/>
      <c r="X403" s="30">
        <v>0</v>
      </c>
      <c r="Y403" s="34" t="s">
        <v>42</v>
      </c>
      <c r="Z403" s="29"/>
      <c r="AA403" s="29"/>
      <c r="AB403" s="29"/>
      <c r="AC403" s="29"/>
      <c r="AD403" s="31" t="s">
        <v>30</v>
      </c>
      <c r="AE403" s="31" t="s">
        <v>106</v>
      </c>
    </row>
    <row r="404" spans="1:31" s="35" customFormat="1" ht="36" x14ac:dyDescent="0.2">
      <c r="A404" s="24" t="s">
        <v>1023</v>
      </c>
      <c r="B404" s="25">
        <v>37</v>
      </c>
      <c r="C404" s="25" t="s">
        <v>30</v>
      </c>
      <c r="D404" s="26" t="s">
        <v>106</v>
      </c>
      <c r="E404" s="32" t="s">
        <v>2558</v>
      </c>
      <c r="F404" s="32" t="s">
        <v>2559</v>
      </c>
      <c r="G404" s="33"/>
      <c r="H404" s="32" t="s">
        <v>2504</v>
      </c>
      <c r="I404" s="25">
        <v>2018</v>
      </c>
      <c r="J404" s="25">
        <v>2030</v>
      </c>
      <c r="K404" s="25"/>
      <c r="L404" s="25"/>
      <c r="M404" s="25"/>
      <c r="N404" s="25" t="s">
        <v>2510</v>
      </c>
      <c r="O404" s="25"/>
      <c r="P404" s="26" t="s">
        <v>317</v>
      </c>
      <c r="Q404" s="26"/>
      <c r="R404" s="26"/>
      <c r="S404" s="27"/>
      <c r="T404" s="27"/>
      <c r="U404" s="27"/>
      <c r="V404" s="28"/>
      <c r="W404" s="34"/>
      <c r="X404" s="30">
        <v>0</v>
      </c>
      <c r="Y404" s="34" t="s">
        <v>42</v>
      </c>
      <c r="Z404" s="29" t="s">
        <v>106</v>
      </c>
      <c r="AA404" s="29"/>
      <c r="AB404" s="29"/>
      <c r="AC404" s="29" t="s">
        <v>2505</v>
      </c>
      <c r="AD404" s="31" t="s">
        <v>30</v>
      </c>
      <c r="AE404" s="31" t="s">
        <v>106</v>
      </c>
    </row>
    <row r="405" spans="1:31" s="35" customFormat="1" ht="48" x14ac:dyDescent="0.2">
      <c r="A405" s="24" t="s">
        <v>1023</v>
      </c>
      <c r="B405" s="25">
        <v>38</v>
      </c>
      <c r="C405" s="25" t="s">
        <v>30</v>
      </c>
      <c r="D405" s="26" t="s">
        <v>135</v>
      </c>
      <c r="E405" s="32" t="s">
        <v>2560</v>
      </c>
      <c r="F405" s="32" t="s">
        <v>2625</v>
      </c>
      <c r="G405" s="33"/>
      <c r="H405" s="32" t="s">
        <v>2504</v>
      </c>
      <c r="I405" s="25">
        <v>2014</v>
      </c>
      <c r="J405" s="25">
        <v>2030</v>
      </c>
      <c r="K405" s="25"/>
      <c r="L405" s="25" t="s">
        <v>139</v>
      </c>
      <c r="M405" s="25"/>
      <c r="N405" s="25"/>
      <c r="O405" s="25"/>
      <c r="P405" s="26"/>
      <c r="Q405" s="26"/>
      <c r="R405" s="26"/>
      <c r="S405" s="27"/>
      <c r="T405" s="27"/>
      <c r="U405" s="27"/>
      <c r="V405" s="28"/>
      <c r="W405" s="34"/>
      <c r="X405" s="30">
        <v>0</v>
      </c>
      <c r="Y405" s="34" t="s">
        <v>42</v>
      </c>
      <c r="Z405" s="29" t="s">
        <v>145</v>
      </c>
      <c r="AA405" s="29"/>
      <c r="AB405" s="29"/>
      <c r="AC405" s="29" t="s">
        <v>2537</v>
      </c>
      <c r="AD405" s="31" t="s">
        <v>30</v>
      </c>
      <c r="AE405" s="31" t="s">
        <v>135</v>
      </c>
    </row>
    <row r="406" spans="1:31" s="35" customFormat="1" ht="24" x14ac:dyDescent="0.2">
      <c r="A406" s="24" t="s">
        <v>1023</v>
      </c>
      <c r="B406" s="25">
        <v>39</v>
      </c>
      <c r="C406" s="25" t="s">
        <v>216</v>
      </c>
      <c r="D406" s="26" t="s">
        <v>135</v>
      </c>
      <c r="E406" s="32" t="s">
        <v>2561</v>
      </c>
      <c r="F406" s="32" t="s">
        <v>2626</v>
      </c>
      <c r="G406" s="33"/>
      <c r="H406" s="32" t="s">
        <v>2504</v>
      </c>
      <c r="I406" s="25">
        <v>2014</v>
      </c>
      <c r="J406" s="25">
        <v>2030</v>
      </c>
      <c r="K406" s="25"/>
      <c r="L406" s="25" t="s">
        <v>139</v>
      </c>
      <c r="M406" s="25"/>
      <c r="N406" s="25"/>
      <c r="O406" s="25"/>
      <c r="P406" s="26"/>
      <c r="Q406" s="26"/>
      <c r="R406" s="26"/>
      <c r="S406" s="27"/>
      <c r="T406" s="27"/>
      <c r="U406" s="27"/>
      <c r="V406" s="28"/>
      <c r="W406" s="34"/>
      <c r="X406" s="30">
        <v>0</v>
      </c>
      <c r="Y406" s="34" t="s">
        <v>42</v>
      </c>
      <c r="Z406" s="29" t="s">
        <v>145</v>
      </c>
      <c r="AA406" s="29"/>
      <c r="AB406" s="29"/>
      <c r="AC406" s="29" t="s">
        <v>2537</v>
      </c>
      <c r="AD406" s="31" t="s">
        <v>30</v>
      </c>
      <c r="AE406" s="31" t="s">
        <v>135</v>
      </c>
    </row>
    <row r="407" spans="1:31" s="35" customFormat="1" ht="36" x14ac:dyDescent="0.2">
      <c r="A407" s="24" t="s">
        <v>1023</v>
      </c>
      <c r="B407" s="25">
        <v>40</v>
      </c>
      <c r="C407" s="25" t="s">
        <v>30</v>
      </c>
      <c r="D407" s="26" t="s">
        <v>135</v>
      </c>
      <c r="E407" s="32" t="s">
        <v>2562</v>
      </c>
      <c r="F407" s="32" t="s">
        <v>2627</v>
      </c>
      <c r="G407" s="33"/>
      <c r="H407" s="32" t="s">
        <v>2504</v>
      </c>
      <c r="I407" s="25">
        <v>2014</v>
      </c>
      <c r="J407" s="25">
        <v>2030</v>
      </c>
      <c r="K407" s="25"/>
      <c r="L407" s="25" t="s">
        <v>139</v>
      </c>
      <c r="M407" s="25" t="s">
        <v>139</v>
      </c>
      <c r="N407" s="25"/>
      <c r="O407" s="25"/>
      <c r="P407" s="26" t="s">
        <v>150</v>
      </c>
      <c r="Q407" s="26"/>
      <c r="R407" s="26"/>
      <c r="S407" s="27"/>
      <c r="T407" s="27"/>
      <c r="U407" s="27"/>
      <c r="V407" s="28">
        <v>36000</v>
      </c>
      <c r="W407" s="34"/>
      <c r="X407" s="30">
        <v>36000</v>
      </c>
      <c r="Y407" s="34" t="s">
        <v>62</v>
      </c>
      <c r="Z407" s="29" t="s">
        <v>145</v>
      </c>
      <c r="AA407" s="29"/>
      <c r="AB407" s="29"/>
      <c r="AC407" s="29" t="s">
        <v>2537</v>
      </c>
      <c r="AD407" s="31" t="s">
        <v>216</v>
      </c>
      <c r="AE407" s="31" t="s">
        <v>135</v>
      </c>
    </row>
    <row r="408" spans="1:31" s="35" customFormat="1" ht="36" x14ac:dyDescent="0.2">
      <c r="A408" s="24" t="s">
        <v>1023</v>
      </c>
      <c r="B408" s="25">
        <v>41</v>
      </c>
      <c r="C408" s="25" t="s">
        <v>30</v>
      </c>
      <c r="D408" s="26" t="s">
        <v>135</v>
      </c>
      <c r="E408" s="32" t="s">
        <v>2563</v>
      </c>
      <c r="F408" s="32" t="s">
        <v>2628</v>
      </c>
      <c r="G408" s="33"/>
      <c r="H408" s="32" t="s">
        <v>2504</v>
      </c>
      <c r="I408" s="25">
        <v>2014</v>
      </c>
      <c r="J408" s="25">
        <v>2030</v>
      </c>
      <c r="K408" s="25"/>
      <c r="L408" s="25" t="s">
        <v>139</v>
      </c>
      <c r="M408" s="25"/>
      <c r="N408" s="25"/>
      <c r="O408" s="25"/>
      <c r="P408" s="26"/>
      <c r="Q408" s="26"/>
      <c r="R408" s="26"/>
      <c r="S408" s="27"/>
      <c r="T408" s="27"/>
      <c r="U408" s="27"/>
      <c r="V408" s="28"/>
      <c r="W408" s="34"/>
      <c r="X408" s="30">
        <v>0</v>
      </c>
      <c r="Y408" s="34" t="s">
        <v>62</v>
      </c>
      <c r="Z408" s="29" t="s">
        <v>145</v>
      </c>
      <c r="AA408" s="29"/>
      <c r="AB408" s="29"/>
      <c r="AC408" s="29" t="s">
        <v>2537</v>
      </c>
      <c r="AD408" s="31" t="s">
        <v>30</v>
      </c>
      <c r="AE408" s="31" t="s">
        <v>135</v>
      </c>
    </row>
    <row r="409" spans="1:31" s="35" customFormat="1" ht="24" x14ac:dyDescent="0.2">
      <c r="A409" s="24" t="s">
        <v>1023</v>
      </c>
      <c r="B409" s="25">
        <v>42</v>
      </c>
      <c r="C409" s="25" t="s">
        <v>58</v>
      </c>
      <c r="D409" s="26" t="s">
        <v>135</v>
      </c>
      <c r="E409" s="32" t="s">
        <v>2564</v>
      </c>
      <c r="F409" s="32" t="s">
        <v>2629</v>
      </c>
      <c r="G409" s="33"/>
      <c r="H409" s="32" t="s">
        <v>2504</v>
      </c>
      <c r="I409" s="25">
        <v>2014</v>
      </c>
      <c r="J409" s="25">
        <v>2030</v>
      </c>
      <c r="K409" s="25"/>
      <c r="L409" s="25" t="s">
        <v>139</v>
      </c>
      <c r="M409" s="25"/>
      <c r="N409" s="25" t="s">
        <v>2565</v>
      </c>
      <c r="O409" s="25"/>
      <c r="P409" s="26"/>
      <c r="Q409" s="26"/>
      <c r="R409" s="26"/>
      <c r="S409" s="27"/>
      <c r="T409" s="27"/>
      <c r="U409" s="27"/>
      <c r="V409" s="28"/>
      <c r="W409" s="34"/>
      <c r="X409" s="30">
        <v>0</v>
      </c>
      <c r="Y409" s="34" t="s">
        <v>62</v>
      </c>
      <c r="Z409" s="29" t="s">
        <v>145</v>
      </c>
      <c r="AA409" s="29"/>
      <c r="AB409" s="29"/>
      <c r="AC409" s="29" t="s">
        <v>2537</v>
      </c>
      <c r="AD409" s="31" t="s">
        <v>30</v>
      </c>
      <c r="AE409" s="31" t="s">
        <v>135</v>
      </c>
    </row>
    <row r="410" spans="1:31" s="35" customFormat="1" ht="36" x14ac:dyDescent="0.2">
      <c r="A410" s="24" t="s">
        <v>1023</v>
      </c>
      <c r="B410" s="25">
        <v>43</v>
      </c>
      <c r="C410" s="25" t="s">
        <v>30</v>
      </c>
      <c r="D410" s="26" t="s">
        <v>135</v>
      </c>
      <c r="E410" s="32" t="s">
        <v>2566</v>
      </c>
      <c r="F410" s="32" t="s">
        <v>2630</v>
      </c>
      <c r="G410" s="33"/>
      <c r="H410" s="32" t="s">
        <v>2504</v>
      </c>
      <c r="I410" s="25">
        <v>2014</v>
      </c>
      <c r="J410" s="25">
        <v>2030</v>
      </c>
      <c r="K410" s="25"/>
      <c r="L410" s="25" t="s">
        <v>139</v>
      </c>
      <c r="M410" s="25"/>
      <c r="N410" s="25"/>
      <c r="O410" s="25"/>
      <c r="P410" s="26"/>
      <c r="Q410" s="26"/>
      <c r="R410" s="26"/>
      <c r="S410" s="27"/>
      <c r="T410" s="27"/>
      <c r="U410" s="27"/>
      <c r="V410" s="28"/>
      <c r="W410" s="34"/>
      <c r="X410" s="30">
        <v>0</v>
      </c>
      <c r="Y410" s="34" t="s">
        <v>62</v>
      </c>
      <c r="Z410" s="29" t="s">
        <v>145</v>
      </c>
      <c r="AA410" s="29"/>
      <c r="AB410" s="29"/>
      <c r="AC410" s="29" t="s">
        <v>2537</v>
      </c>
      <c r="AD410" s="31" t="s">
        <v>58</v>
      </c>
      <c r="AE410" s="31" t="s">
        <v>135</v>
      </c>
    </row>
    <row r="411" spans="1:31" s="35" customFormat="1" ht="24" x14ac:dyDescent="0.2">
      <c r="A411" s="24" t="s">
        <v>1023</v>
      </c>
      <c r="B411" s="25">
        <v>44</v>
      </c>
      <c r="C411" s="25" t="s">
        <v>58</v>
      </c>
      <c r="D411" s="26" t="s">
        <v>135</v>
      </c>
      <c r="E411" s="32" t="s">
        <v>2567</v>
      </c>
      <c r="F411" s="32" t="s">
        <v>2631</v>
      </c>
      <c r="G411" s="33"/>
      <c r="H411" s="32" t="s">
        <v>2504</v>
      </c>
      <c r="I411" s="25">
        <v>2014</v>
      </c>
      <c r="J411" s="25">
        <v>2030</v>
      </c>
      <c r="K411" s="25"/>
      <c r="L411" s="25" t="s">
        <v>139</v>
      </c>
      <c r="M411" s="25"/>
      <c r="N411" s="25"/>
      <c r="O411" s="25"/>
      <c r="P411" s="26"/>
      <c r="Q411" s="26"/>
      <c r="R411" s="26"/>
      <c r="S411" s="27"/>
      <c r="T411" s="27"/>
      <c r="U411" s="27"/>
      <c r="V411" s="28"/>
      <c r="W411" s="34"/>
      <c r="X411" s="30">
        <v>0</v>
      </c>
      <c r="Y411" s="34" t="s">
        <v>62</v>
      </c>
      <c r="Z411" s="29" t="s">
        <v>145</v>
      </c>
      <c r="AA411" s="29"/>
      <c r="AB411" s="29"/>
      <c r="AC411" s="29" t="s">
        <v>2537</v>
      </c>
      <c r="AD411" s="31" t="s">
        <v>30</v>
      </c>
      <c r="AE411" s="31" t="s">
        <v>135</v>
      </c>
    </row>
    <row r="412" spans="1:31" s="35" customFormat="1" ht="36" x14ac:dyDescent="0.2">
      <c r="A412" s="24" t="s">
        <v>1023</v>
      </c>
      <c r="B412" s="25">
        <v>45</v>
      </c>
      <c r="C412" s="25" t="s">
        <v>233</v>
      </c>
      <c r="D412" s="26" t="s">
        <v>135</v>
      </c>
      <c r="E412" s="32" t="s">
        <v>2568</v>
      </c>
      <c r="F412" s="32" t="s">
        <v>2632</v>
      </c>
      <c r="G412" s="33"/>
      <c r="H412" s="32" t="s">
        <v>2504</v>
      </c>
      <c r="I412" s="25">
        <v>2014</v>
      </c>
      <c r="J412" s="25">
        <v>2030</v>
      </c>
      <c r="K412" s="25"/>
      <c r="L412" s="25" t="s">
        <v>139</v>
      </c>
      <c r="M412" s="25"/>
      <c r="N412" s="25" t="s">
        <v>2565</v>
      </c>
      <c r="O412" s="25"/>
      <c r="P412" s="26"/>
      <c r="Q412" s="26"/>
      <c r="R412" s="26"/>
      <c r="S412" s="27"/>
      <c r="T412" s="27"/>
      <c r="U412" s="27"/>
      <c r="V412" s="28"/>
      <c r="W412" s="34"/>
      <c r="X412" s="30">
        <v>0</v>
      </c>
      <c r="Y412" s="34" t="s">
        <v>42</v>
      </c>
      <c r="Z412" s="29" t="s">
        <v>145</v>
      </c>
      <c r="AA412" s="29"/>
      <c r="AB412" s="29"/>
      <c r="AC412" s="29" t="s">
        <v>2537</v>
      </c>
      <c r="AD412" s="31" t="s">
        <v>58</v>
      </c>
      <c r="AE412" s="31" t="s">
        <v>135</v>
      </c>
    </row>
    <row r="413" spans="1:31" s="35" customFormat="1" ht="24" x14ac:dyDescent="0.2">
      <c r="A413" s="24" t="s">
        <v>1023</v>
      </c>
      <c r="B413" s="25">
        <v>46</v>
      </c>
      <c r="C413" s="25" t="s">
        <v>58</v>
      </c>
      <c r="D413" s="26" t="s">
        <v>135</v>
      </c>
      <c r="E413" s="32" t="s">
        <v>2569</v>
      </c>
      <c r="F413" s="32" t="s">
        <v>2633</v>
      </c>
      <c r="G413" s="33"/>
      <c r="H413" s="32" t="s">
        <v>2504</v>
      </c>
      <c r="I413" s="25">
        <v>2014</v>
      </c>
      <c r="J413" s="25">
        <v>2030</v>
      </c>
      <c r="K413" s="25"/>
      <c r="L413" s="25" t="s">
        <v>139</v>
      </c>
      <c r="M413" s="25"/>
      <c r="N413" s="25" t="s">
        <v>2510</v>
      </c>
      <c r="O413" s="25"/>
      <c r="P413" s="26"/>
      <c r="Q413" s="26"/>
      <c r="R413" s="26"/>
      <c r="S413" s="27"/>
      <c r="T413" s="27"/>
      <c r="U413" s="27"/>
      <c r="V413" s="28"/>
      <c r="W413" s="34"/>
      <c r="X413" s="30">
        <v>0</v>
      </c>
      <c r="Y413" s="34" t="s">
        <v>42</v>
      </c>
      <c r="Z413" s="29" t="s">
        <v>145</v>
      </c>
      <c r="AA413" s="29"/>
      <c r="AB413" s="29"/>
      <c r="AC413" s="29" t="s">
        <v>2537</v>
      </c>
      <c r="AD413" s="31" t="s">
        <v>233</v>
      </c>
      <c r="AE413" s="31" t="s">
        <v>135</v>
      </c>
    </row>
    <row r="414" spans="1:31" s="35" customFormat="1" ht="36" x14ac:dyDescent="0.2">
      <c r="A414" s="24" t="s">
        <v>1023</v>
      </c>
      <c r="B414" s="25">
        <v>47</v>
      </c>
      <c r="C414" s="25" t="s">
        <v>30</v>
      </c>
      <c r="D414" s="26" t="s">
        <v>135</v>
      </c>
      <c r="E414" s="32" t="s">
        <v>2570</v>
      </c>
      <c r="F414" s="32" t="s">
        <v>2634</v>
      </c>
      <c r="G414" s="33"/>
      <c r="H414" s="32" t="s">
        <v>2504</v>
      </c>
      <c r="I414" s="25">
        <v>2014</v>
      </c>
      <c r="J414" s="25">
        <v>2030</v>
      </c>
      <c r="K414" s="25"/>
      <c r="L414" s="25" t="s">
        <v>139</v>
      </c>
      <c r="M414" s="25"/>
      <c r="N414" s="25" t="s">
        <v>2565</v>
      </c>
      <c r="O414" s="25"/>
      <c r="P414" s="26"/>
      <c r="Q414" s="26"/>
      <c r="R414" s="26"/>
      <c r="S414" s="27"/>
      <c r="T414" s="27"/>
      <c r="U414" s="27"/>
      <c r="V414" s="28"/>
      <c r="W414" s="34"/>
      <c r="X414" s="30">
        <v>0</v>
      </c>
      <c r="Y414" s="34" t="s">
        <v>42</v>
      </c>
      <c r="Z414" s="29" t="s">
        <v>145</v>
      </c>
      <c r="AA414" s="29"/>
      <c r="AB414" s="29"/>
      <c r="AC414" s="29" t="s">
        <v>2537</v>
      </c>
      <c r="AD414" s="31" t="s">
        <v>58</v>
      </c>
      <c r="AE414" s="31" t="s">
        <v>135</v>
      </c>
    </row>
    <row r="415" spans="1:31" s="35" customFormat="1" ht="48" x14ac:dyDescent="0.2">
      <c r="A415" s="24" t="s">
        <v>1023</v>
      </c>
      <c r="B415" s="25">
        <v>48</v>
      </c>
      <c r="C415" s="25" t="s">
        <v>233</v>
      </c>
      <c r="D415" s="26" t="s">
        <v>291</v>
      </c>
      <c r="E415" s="32" t="s">
        <v>2571</v>
      </c>
      <c r="F415" s="32" t="s">
        <v>2635</v>
      </c>
      <c r="G415" s="33"/>
      <c r="H415" s="32" t="s">
        <v>2504</v>
      </c>
      <c r="I415" s="25">
        <v>2014</v>
      </c>
      <c r="J415" s="25">
        <v>2030</v>
      </c>
      <c r="K415" s="25"/>
      <c r="L415" s="25"/>
      <c r="M415" s="25"/>
      <c r="N415" s="25" t="s">
        <v>2572</v>
      </c>
      <c r="O415" s="25"/>
      <c r="P415" s="26" t="s">
        <v>128</v>
      </c>
      <c r="Q415" s="26"/>
      <c r="R415" s="26"/>
      <c r="S415" s="27"/>
      <c r="T415" s="27"/>
      <c r="U415" s="27"/>
      <c r="V415" s="28"/>
      <c r="W415" s="34"/>
      <c r="X415" s="30">
        <v>0</v>
      </c>
      <c r="Y415" s="34" t="s">
        <v>42</v>
      </c>
      <c r="Z415" s="29" t="s">
        <v>106</v>
      </c>
      <c r="AA415" s="29"/>
      <c r="AB415" s="29"/>
      <c r="AC415" s="29" t="s">
        <v>2505</v>
      </c>
      <c r="AD415" s="31" t="s">
        <v>30</v>
      </c>
      <c r="AE415" s="31" t="s">
        <v>291</v>
      </c>
    </row>
    <row r="416" spans="1:31" s="35" customFormat="1" ht="48" x14ac:dyDescent="0.2">
      <c r="A416" s="24" t="s">
        <v>1023</v>
      </c>
      <c r="B416" s="25">
        <v>49</v>
      </c>
      <c r="C416" s="25" t="s">
        <v>233</v>
      </c>
      <c r="D416" s="26" t="s">
        <v>291</v>
      </c>
      <c r="E416" s="32" t="s">
        <v>2573</v>
      </c>
      <c r="F416" s="32" t="s">
        <v>2636</v>
      </c>
      <c r="G416" s="33"/>
      <c r="H416" s="32" t="s">
        <v>2504</v>
      </c>
      <c r="I416" s="25">
        <v>2014</v>
      </c>
      <c r="J416" s="25">
        <v>2030</v>
      </c>
      <c r="K416" s="25"/>
      <c r="L416" s="25"/>
      <c r="M416" s="25"/>
      <c r="N416" s="25" t="s">
        <v>2572</v>
      </c>
      <c r="O416" s="25"/>
      <c r="P416" s="26" t="s">
        <v>128</v>
      </c>
      <c r="Q416" s="26"/>
      <c r="R416" s="26"/>
      <c r="S416" s="27"/>
      <c r="T416" s="27"/>
      <c r="U416" s="27"/>
      <c r="V416" s="28"/>
      <c r="W416" s="34"/>
      <c r="X416" s="30">
        <v>0</v>
      </c>
      <c r="Y416" s="34" t="s">
        <v>42</v>
      </c>
      <c r="Z416" s="29" t="s">
        <v>106</v>
      </c>
      <c r="AA416" s="29"/>
      <c r="AB416" s="29"/>
      <c r="AC416" s="29" t="s">
        <v>2505</v>
      </c>
      <c r="AD416" s="31" t="s">
        <v>233</v>
      </c>
      <c r="AE416" s="31" t="s">
        <v>291</v>
      </c>
    </row>
    <row r="417" spans="1:31" s="35" customFormat="1" ht="24" x14ac:dyDescent="0.2">
      <c r="A417" s="24" t="s">
        <v>1023</v>
      </c>
      <c r="B417" s="25">
        <v>50</v>
      </c>
      <c r="C417" s="25" t="s">
        <v>58</v>
      </c>
      <c r="D417" s="26" t="s">
        <v>90</v>
      </c>
      <c r="E417" s="32" t="s">
        <v>2574</v>
      </c>
      <c r="F417" s="32" t="s">
        <v>2637</v>
      </c>
      <c r="G417" s="33"/>
      <c r="H417" s="32" t="s">
        <v>2504</v>
      </c>
      <c r="I417" s="25">
        <v>2014</v>
      </c>
      <c r="J417" s="25">
        <v>2030</v>
      </c>
      <c r="K417" s="25"/>
      <c r="L417" s="25"/>
      <c r="M417" s="25"/>
      <c r="N417" s="25"/>
      <c r="O417" s="25"/>
      <c r="P417" s="26"/>
      <c r="Q417" s="26"/>
      <c r="R417" s="26"/>
      <c r="S417" s="27"/>
      <c r="T417" s="27"/>
      <c r="U417" s="27"/>
      <c r="V417" s="28"/>
      <c r="W417" s="34"/>
      <c r="X417" s="30">
        <v>0</v>
      </c>
      <c r="Y417" s="34" t="s">
        <v>42</v>
      </c>
      <c r="Z417" s="29" t="s">
        <v>106</v>
      </c>
      <c r="AA417" s="29"/>
      <c r="AB417" s="29"/>
      <c r="AC417" s="29" t="s">
        <v>2505</v>
      </c>
      <c r="AD417" s="31" t="s">
        <v>233</v>
      </c>
      <c r="AE417" s="31" t="s">
        <v>90</v>
      </c>
    </row>
    <row r="418" spans="1:31" s="35" customFormat="1" ht="24" x14ac:dyDescent="0.2">
      <c r="A418" s="24" t="s">
        <v>1023</v>
      </c>
      <c r="B418" s="25">
        <v>51</v>
      </c>
      <c r="C418" s="25" t="s">
        <v>30</v>
      </c>
      <c r="D418" s="26" t="s">
        <v>90</v>
      </c>
      <c r="E418" s="32" t="s">
        <v>2575</v>
      </c>
      <c r="F418" s="32" t="s">
        <v>2638</v>
      </c>
      <c r="G418" s="33"/>
      <c r="H418" s="32" t="s">
        <v>2504</v>
      </c>
      <c r="I418" s="25">
        <v>2014</v>
      </c>
      <c r="J418" s="25">
        <v>2030</v>
      </c>
      <c r="K418" s="25"/>
      <c r="L418" s="25"/>
      <c r="M418" s="25"/>
      <c r="N418" s="25"/>
      <c r="O418" s="25"/>
      <c r="P418" s="26"/>
      <c r="Q418" s="26"/>
      <c r="R418" s="26"/>
      <c r="S418" s="27"/>
      <c r="T418" s="27"/>
      <c r="U418" s="27"/>
      <c r="V418" s="28"/>
      <c r="W418" s="34"/>
      <c r="X418" s="30">
        <v>0</v>
      </c>
      <c r="Y418" s="34" t="s">
        <v>62</v>
      </c>
      <c r="Z418" s="29" t="s">
        <v>1529</v>
      </c>
      <c r="AA418" s="29"/>
      <c r="AB418" s="29"/>
      <c r="AC418" s="29" t="s">
        <v>2576</v>
      </c>
      <c r="AD418" s="31" t="s">
        <v>58</v>
      </c>
      <c r="AE418" s="31" t="s">
        <v>90</v>
      </c>
    </row>
    <row r="419" spans="1:31" s="35" customFormat="1" ht="24" x14ac:dyDescent="0.2">
      <c r="A419" s="24" t="s">
        <v>1023</v>
      </c>
      <c r="B419" s="25">
        <v>52</v>
      </c>
      <c r="C419" s="25" t="s">
        <v>30</v>
      </c>
      <c r="D419" s="26" t="s">
        <v>90</v>
      </c>
      <c r="E419" s="32" t="s">
        <v>2577</v>
      </c>
      <c r="F419" s="32" t="s">
        <v>168</v>
      </c>
      <c r="G419" s="33"/>
      <c r="H419" s="32" t="s">
        <v>2504</v>
      </c>
      <c r="I419" s="25">
        <v>2014</v>
      </c>
      <c r="J419" s="25">
        <v>2030</v>
      </c>
      <c r="K419" s="25"/>
      <c r="L419" s="25"/>
      <c r="M419" s="25"/>
      <c r="N419" s="25"/>
      <c r="O419" s="25"/>
      <c r="P419" s="26"/>
      <c r="Q419" s="26"/>
      <c r="R419" s="26"/>
      <c r="S419" s="27"/>
      <c r="T419" s="27"/>
      <c r="U419" s="27"/>
      <c r="V419" s="28"/>
      <c r="W419" s="34"/>
      <c r="X419" s="30">
        <v>0</v>
      </c>
      <c r="Y419" s="34" t="s">
        <v>42</v>
      </c>
      <c r="Z419" s="29" t="s">
        <v>300</v>
      </c>
      <c r="AA419" s="29"/>
      <c r="AB419" s="29"/>
      <c r="AC419" s="29" t="s">
        <v>354</v>
      </c>
      <c r="AD419" s="31" t="s">
        <v>30</v>
      </c>
      <c r="AE419" s="31" t="s">
        <v>90</v>
      </c>
    </row>
    <row r="420" spans="1:31" s="35" customFormat="1" ht="36" x14ac:dyDescent="0.2">
      <c r="A420" s="24" t="s">
        <v>1023</v>
      </c>
      <c r="B420" s="25">
        <v>53</v>
      </c>
      <c r="C420" s="25" t="s">
        <v>30</v>
      </c>
      <c r="D420" s="26" t="s">
        <v>90</v>
      </c>
      <c r="E420" s="32" t="s">
        <v>2578</v>
      </c>
      <c r="F420" s="32" t="s">
        <v>2639</v>
      </c>
      <c r="G420" s="33"/>
      <c r="H420" s="32" t="s">
        <v>2504</v>
      </c>
      <c r="I420" s="25">
        <v>2014</v>
      </c>
      <c r="J420" s="25">
        <v>2030</v>
      </c>
      <c r="K420" s="25"/>
      <c r="L420" s="25"/>
      <c r="M420" s="25"/>
      <c r="N420" s="25"/>
      <c r="O420" s="25"/>
      <c r="P420" s="26"/>
      <c r="Q420" s="26"/>
      <c r="R420" s="26"/>
      <c r="S420" s="27"/>
      <c r="T420" s="27"/>
      <c r="U420" s="27"/>
      <c r="V420" s="28"/>
      <c r="W420" s="34"/>
      <c r="X420" s="30">
        <v>0</v>
      </c>
      <c r="Y420" s="34" t="s">
        <v>42</v>
      </c>
      <c r="Z420" s="29" t="s">
        <v>300</v>
      </c>
      <c r="AA420" s="29"/>
      <c r="AB420" s="29"/>
      <c r="AC420" s="29" t="s">
        <v>354</v>
      </c>
      <c r="AD420" s="31" t="s">
        <v>30</v>
      </c>
      <c r="AE420" s="31" t="s">
        <v>90</v>
      </c>
    </row>
    <row r="421" spans="1:31" s="35" customFormat="1" ht="36" x14ac:dyDescent="0.2">
      <c r="A421" s="24" t="s">
        <v>1023</v>
      </c>
      <c r="B421" s="25">
        <v>54</v>
      </c>
      <c r="C421" s="25" t="s">
        <v>30</v>
      </c>
      <c r="D421" s="26" t="s">
        <v>676</v>
      </c>
      <c r="E421" s="32" t="s">
        <v>2579</v>
      </c>
      <c r="F421" s="32" t="s">
        <v>2640</v>
      </c>
      <c r="G421" s="33"/>
      <c r="H421" s="32" t="s">
        <v>2504</v>
      </c>
      <c r="I421" s="25">
        <v>2014</v>
      </c>
      <c r="J421" s="25">
        <v>2030</v>
      </c>
      <c r="K421" s="25"/>
      <c r="L421" s="25"/>
      <c r="M421" s="25"/>
      <c r="N421" s="25" t="s">
        <v>2580</v>
      </c>
      <c r="O421" s="25"/>
      <c r="P421" s="26" t="s">
        <v>39</v>
      </c>
      <c r="Q421" s="26" t="s">
        <v>144</v>
      </c>
      <c r="R421" s="26" t="s">
        <v>461</v>
      </c>
      <c r="S421" s="27"/>
      <c r="T421" s="27"/>
      <c r="U421" s="27"/>
      <c r="V421" s="28"/>
      <c r="W421" s="34"/>
      <c r="X421" s="30">
        <v>0</v>
      </c>
      <c r="Y421" s="34" t="s">
        <v>42</v>
      </c>
      <c r="Z421" s="29" t="s">
        <v>106</v>
      </c>
      <c r="AA421" s="29"/>
      <c r="AB421" s="29"/>
      <c r="AC421" s="29" t="s">
        <v>611</v>
      </c>
      <c r="AD421" s="31" t="s">
        <v>30</v>
      </c>
      <c r="AE421" s="31" t="s">
        <v>676</v>
      </c>
    </row>
    <row r="422" spans="1:31" s="35" customFormat="1" ht="60" x14ac:dyDescent="0.2">
      <c r="A422" s="24" t="s">
        <v>1023</v>
      </c>
      <c r="B422" s="25">
        <v>55</v>
      </c>
      <c r="C422" s="25" t="s">
        <v>30</v>
      </c>
      <c r="D422" s="26" t="s">
        <v>676</v>
      </c>
      <c r="E422" s="32" t="s">
        <v>2581</v>
      </c>
      <c r="F422" s="32" t="s">
        <v>2641</v>
      </c>
      <c r="G422" s="33"/>
      <c r="H422" s="32" t="s">
        <v>2504</v>
      </c>
      <c r="I422" s="25">
        <v>2014</v>
      </c>
      <c r="J422" s="25">
        <v>2030</v>
      </c>
      <c r="K422" s="25"/>
      <c r="L422" s="25"/>
      <c r="M422" s="25"/>
      <c r="N422" s="25"/>
      <c r="O422" s="25"/>
      <c r="P422" s="26"/>
      <c r="Q422" s="26"/>
      <c r="R422" s="26"/>
      <c r="S422" s="27"/>
      <c r="T422" s="27"/>
      <c r="U422" s="27"/>
      <c r="V422" s="28"/>
      <c r="W422" s="34"/>
      <c r="X422" s="30">
        <v>0</v>
      </c>
      <c r="Y422" s="34" t="s">
        <v>42</v>
      </c>
      <c r="Z422" s="29" t="s">
        <v>106</v>
      </c>
      <c r="AA422" s="29"/>
      <c r="AB422" s="29"/>
      <c r="AC422" s="29" t="s">
        <v>611</v>
      </c>
      <c r="AD422" s="31" t="s">
        <v>30</v>
      </c>
      <c r="AE422" s="31" t="s">
        <v>676</v>
      </c>
    </row>
    <row r="423" spans="1:31" s="35" customFormat="1" ht="36" x14ac:dyDescent="0.2">
      <c r="A423" s="24" t="s">
        <v>1023</v>
      </c>
      <c r="B423" s="25">
        <v>56</v>
      </c>
      <c r="C423" s="25" t="s">
        <v>30</v>
      </c>
      <c r="D423" s="26" t="s">
        <v>676</v>
      </c>
      <c r="E423" s="32" t="s">
        <v>2582</v>
      </c>
      <c r="F423" s="32" t="s">
        <v>2642</v>
      </c>
      <c r="G423" s="33"/>
      <c r="H423" s="32" t="s">
        <v>2504</v>
      </c>
      <c r="I423" s="25">
        <v>2014</v>
      </c>
      <c r="J423" s="25">
        <v>2030</v>
      </c>
      <c r="K423" s="25"/>
      <c r="L423" s="25"/>
      <c r="M423" s="25" t="s">
        <v>139</v>
      </c>
      <c r="N423" s="25"/>
      <c r="O423" s="25" t="s">
        <v>37</v>
      </c>
      <c r="P423" s="26" t="s">
        <v>144</v>
      </c>
      <c r="Q423" s="26" t="s">
        <v>461</v>
      </c>
      <c r="R423" s="26" t="s">
        <v>460</v>
      </c>
      <c r="S423" s="27"/>
      <c r="T423" s="27"/>
      <c r="U423" s="27"/>
      <c r="V423" s="28"/>
      <c r="W423" s="34"/>
      <c r="X423" s="30">
        <v>0</v>
      </c>
      <c r="Y423" s="34" t="s">
        <v>42</v>
      </c>
      <c r="Z423" s="29" t="s">
        <v>106</v>
      </c>
      <c r="AA423" s="29"/>
      <c r="AB423" s="29"/>
      <c r="AC423" s="29" t="s">
        <v>611</v>
      </c>
      <c r="AD423" s="31" t="s">
        <v>30</v>
      </c>
      <c r="AE423" s="31" t="s">
        <v>676</v>
      </c>
    </row>
    <row r="424" spans="1:31" s="35" customFormat="1" ht="36" x14ac:dyDescent="0.2">
      <c r="A424" s="24" t="s">
        <v>1023</v>
      </c>
      <c r="B424" s="25">
        <v>57</v>
      </c>
      <c r="C424" s="25" t="s">
        <v>30</v>
      </c>
      <c r="D424" s="26" t="s">
        <v>590</v>
      </c>
      <c r="E424" s="32" t="s">
        <v>2583</v>
      </c>
      <c r="F424" s="32" t="s">
        <v>2643</v>
      </c>
      <c r="G424" s="33"/>
      <c r="H424" s="32" t="s">
        <v>2504</v>
      </c>
      <c r="I424" s="25">
        <v>2014</v>
      </c>
      <c r="J424" s="25">
        <v>2030</v>
      </c>
      <c r="K424" s="25"/>
      <c r="L424" s="25"/>
      <c r="M424" s="25" t="s">
        <v>139</v>
      </c>
      <c r="N424" s="25"/>
      <c r="O424" s="25"/>
      <c r="P424" s="26"/>
      <c r="Q424" s="26"/>
      <c r="R424" s="26"/>
      <c r="S424" s="27"/>
      <c r="T424" s="27"/>
      <c r="U424" s="27"/>
      <c r="V424" s="28">
        <v>275000</v>
      </c>
      <c r="W424" s="34"/>
      <c r="X424" s="30">
        <v>275000</v>
      </c>
      <c r="Y424" s="34" t="s">
        <v>42</v>
      </c>
      <c r="Z424" s="29" t="s">
        <v>106</v>
      </c>
      <c r="AA424" s="29"/>
      <c r="AB424" s="29"/>
      <c r="AC424" s="29" t="s">
        <v>2505</v>
      </c>
      <c r="AD424" s="31" t="s">
        <v>30</v>
      </c>
      <c r="AE424" s="31" t="s">
        <v>590</v>
      </c>
    </row>
    <row r="425" spans="1:31" s="35" customFormat="1" ht="36" x14ac:dyDescent="0.2">
      <c r="A425" s="24" t="s">
        <v>1023</v>
      </c>
      <c r="B425" s="25">
        <v>58</v>
      </c>
      <c r="C425" s="25" t="s">
        <v>30</v>
      </c>
      <c r="D425" s="26" t="s">
        <v>181</v>
      </c>
      <c r="E425" s="32" t="s">
        <v>2584</v>
      </c>
      <c r="F425" s="32" t="s">
        <v>2644</v>
      </c>
      <c r="G425" s="33"/>
      <c r="H425" s="32" t="s">
        <v>2504</v>
      </c>
      <c r="I425" s="25">
        <v>2014</v>
      </c>
      <c r="J425" s="25">
        <v>2030</v>
      </c>
      <c r="K425" s="25"/>
      <c r="L425" s="25"/>
      <c r="M425" s="25"/>
      <c r="N425" s="25"/>
      <c r="O425" s="25"/>
      <c r="P425" s="26" t="s">
        <v>461</v>
      </c>
      <c r="Q425" s="26"/>
      <c r="R425" s="26"/>
      <c r="S425" s="27"/>
      <c r="T425" s="27"/>
      <c r="U425" s="27"/>
      <c r="V425" s="28"/>
      <c r="W425" s="34"/>
      <c r="X425" s="30">
        <v>0</v>
      </c>
      <c r="Y425" s="34" t="s">
        <v>42</v>
      </c>
      <c r="Z425" s="29" t="s">
        <v>106</v>
      </c>
      <c r="AA425" s="29"/>
      <c r="AB425" s="29"/>
      <c r="AC425" s="29" t="s">
        <v>2585</v>
      </c>
      <c r="AD425" s="31" t="s">
        <v>30</v>
      </c>
      <c r="AE425" s="31" t="s">
        <v>181</v>
      </c>
    </row>
    <row r="426" spans="1:31" s="35" customFormat="1" ht="36" x14ac:dyDescent="0.2">
      <c r="A426" s="24" t="s">
        <v>1023</v>
      </c>
      <c r="B426" s="25">
        <v>59</v>
      </c>
      <c r="C426" s="25" t="s">
        <v>233</v>
      </c>
      <c r="D426" s="26" t="s">
        <v>181</v>
      </c>
      <c r="E426" s="32" t="s">
        <v>2586</v>
      </c>
      <c r="F426" s="32" t="s">
        <v>2645</v>
      </c>
      <c r="G426" s="33"/>
      <c r="H426" s="32" t="s">
        <v>2504</v>
      </c>
      <c r="I426" s="25">
        <v>2014</v>
      </c>
      <c r="J426" s="25">
        <v>2030</v>
      </c>
      <c r="K426" s="25"/>
      <c r="L426" s="25"/>
      <c r="M426" s="25"/>
      <c r="N426" s="25"/>
      <c r="O426" s="25" t="s">
        <v>37</v>
      </c>
      <c r="P426" s="26" t="s">
        <v>605</v>
      </c>
      <c r="Q426" s="26" t="s">
        <v>144</v>
      </c>
      <c r="R426" s="26" t="s">
        <v>460</v>
      </c>
      <c r="S426" s="27"/>
      <c r="T426" s="27"/>
      <c r="U426" s="27"/>
      <c r="V426" s="28"/>
      <c r="W426" s="34"/>
      <c r="X426" s="30">
        <v>0</v>
      </c>
      <c r="Y426" s="34" t="s">
        <v>42</v>
      </c>
      <c r="Z426" s="29" t="s">
        <v>106</v>
      </c>
      <c r="AA426" s="29"/>
      <c r="AB426" s="29"/>
      <c r="AC426" s="29" t="s">
        <v>2585</v>
      </c>
      <c r="AD426" s="31" t="s">
        <v>30</v>
      </c>
      <c r="AE426" s="31" t="s">
        <v>181</v>
      </c>
    </row>
    <row r="427" spans="1:31" s="35" customFormat="1" ht="36" x14ac:dyDescent="0.2">
      <c r="A427" s="24" t="s">
        <v>1023</v>
      </c>
      <c r="B427" s="25">
        <v>60</v>
      </c>
      <c r="C427" s="25" t="s">
        <v>30</v>
      </c>
      <c r="D427" s="26" t="s">
        <v>181</v>
      </c>
      <c r="E427" s="32" t="s">
        <v>2587</v>
      </c>
      <c r="F427" s="32" t="s">
        <v>2646</v>
      </c>
      <c r="G427" s="33"/>
      <c r="H427" s="32" t="s">
        <v>2504</v>
      </c>
      <c r="I427" s="25">
        <v>2014</v>
      </c>
      <c r="J427" s="25">
        <v>2030</v>
      </c>
      <c r="K427" s="25"/>
      <c r="L427" s="25"/>
      <c r="M427" s="25"/>
      <c r="N427" s="25" t="s">
        <v>2588</v>
      </c>
      <c r="O427" s="25"/>
      <c r="P427" s="26" t="s">
        <v>605</v>
      </c>
      <c r="Q427" s="26" t="s">
        <v>144</v>
      </c>
      <c r="R427" s="26" t="s">
        <v>460</v>
      </c>
      <c r="S427" s="27"/>
      <c r="T427" s="27"/>
      <c r="U427" s="27"/>
      <c r="V427" s="28"/>
      <c r="W427" s="34"/>
      <c r="X427" s="30">
        <v>0</v>
      </c>
      <c r="Y427" s="34" t="s">
        <v>42</v>
      </c>
      <c r="Z427" s="29" t="s">
        <v>106</v>
      </c>
      <c r="AA427" s="29"/>
      <c r="AB427" s="29"/>
      <c r="AC427" s="29" t="s">
        <v>2585</v>
      </c>
      <c r="AD427" s="31" t="s">
        <v>233</v>
      </c>
      <c r="AE427" s="31" t="s">
        <v>181</v>
      </c>
    </row>
    <row r="428" spans="1:31" s="35" customFormat="1" ht="48" x14ac:dyDescent="0.2">
      <c r="A428" s="24" t="s">
        <v>1023</v>
      </c>
      <c r="B428" s="25">
        <v>61</v>
      </c>
      <c r="C428" s="25" t="s">
        <v>233</v>
      </c>
      <c r="D428" s="26" t="s">
        <v>181</v>
      </c>
      <c r="E428" s="32" t="s">
        <v>2589</v>
      </c>
      <c r="F428" s="32" t="s">
        <v>2647</v>
      </c>
      <c r="G428" s="33"/>
      <c r="H428" s="32" t="s">
        <v>2504</v>
      </c>
      <c r="I428" s="25">
        <v>2014</v>
      </c>
      <c r="J428" s="25">
        <v>2030</v>
      </c>
      <c r="K428" s="25"/>
      <c r="L428" s="25"/>
      <c r="M428" s="25"/>
      <c r="N428" s="25"/>
      <c r="O428" s="25"/>
      <c r="P428" s="26"/>
      <c r="Q428" s="26"/>
      <c r="R428" s="26"/>
      <c r="S428" s="27"/>
      <c r="T428" s="27"/>
      <c r="U428" s="27"/>
      <c r="V428" s="28"/>
      <c r="W428" s="34"/>
      <c r="X428" s="30">
        <v>0</v>
      </c>
      <c r="Y428" s="34" t="s">
        <v>42</v>
      </c>
      <c r="Z428" s="29"/>
      <c r="AA428" s="29"/>
      <c r="AB428" s="29"/>
      <c r="AC428" s="29"/>
      <c r="AD428" s="31" t="s">
        <v>30</v>
      </c>
      <c r="AE428" s="31" t="s">
        <v>181</v>
      </c>
    </row>
    <row r="429" spans="1:31" s="35" customFormat="1" ht="36" x14ac:dyDescent="0.2">
      <c r="A429" s="24" t="s">
        <v>1023</v>
      </c>
      <c r="B429" s="25">
        <v>62</v>
      </c>
      <c r="C429" s="25" t="s">
        <v>233</v>
      </c>
      <c r="D429" s="26" t="s">
        <v>181</v>
      </c>
      <c r="E429" s="32" t="s">
        <v>2590</v>
      </c>
      <c r="F429" s="32" t="s">
        <v>2648</v>
      </c>
      <c r="G429" s="33"/>
      <c r="H429" s="32" t="s">
        <v>2504</v>
      </c>
      <c r="I429" s="25">
        <v>2014</v>
      </c>
      <c r="J429" s="25">
        <v>2030</v>
      </c>
      <c r="K429" s="25"/>
      <c r="L429" s="25"/>
      <c r="M429" s="25"/>
      <c r="N429" s="25" t="s">
        <v>2588</v>
      </c>
      <c r="O429" s="25"/>
      <c r="P429" s="26" t="s">
        <v>460</v>
      </c>
      <c r="Q429" s="26"/>
      <c r="R429" s="26"/>
      <c r="S429" s="27"/>
      <c r="T429" s="27"/>
      <c r="U429" s="27"/>
      <c r="V429" s="28"/>
      <c r="W429" s="34"/>
      <c r="X429" s="30">
        <v>0</v>
      </c>
      <c r="Y429" s="34" t="s">
        <v>42</v>
      </c>
      <c r="Z429" s="29" t="s">
        <v>106</v>
      </c>
      <c r="AA429" s="29"/>
      <c r="AB429" s="29"/>
      <c r="AC429" s="29" t="s">
        <v>2585</v>
      </c>
      <c r="AD429" s="31" t="s">
        <v>233</v>
      </c>
      <c r="AE429" s="31" t="s">
        <v>181</v>
      </c>
    </row>
    <row r="430" spans="1:31" s="35" customFormat="1" ht="36" x14ac:dyDescent="0.2">
      <c r="A430" s="24" t="s">
        <v>1023</v>
      </c>
      <c r="B430" s="25">
        <v>63</v>
      </c>
      <c r="C430" s="25" t="s">
        <v>233</v>
      </c>
      <c r="D430" s="26" t="s">
        <v>181</v>
      </c>
      <c r="E430" s="32" t="s">
        <v>2591</v>
      </c>
      <c r="F430" s="32" t="s">
        <v>2649</v>
      </c>
      <c r="G430" s="33"/>
      <c r="H430" s="32"/>
      <c r="I430" s="25">
        <v>2014</v>
      </c>
      <c r="J430" s="25">
        <v>2030</v>
      </c>
      <c r="K430" s="25"/>
      <c r="L430" s="25"/>
      <c r="M430" s="25"/>
      <c r="N430" s="25" t="s">
        <v>2588</v>
      </c>
      <c r="O430" s="25"/>
      <c r="P430" s="26" t="s">
        <v>460</v>
      </c>
      <c r="Q430" s="26"/>
      <c r="R430" s="26"/>
      <c r="S430" s="27"/>
      <c r="T430" s="27"/>
      <c r="U430" s="27"/>
      <c r="V430" s="28"/>
      <c r="W430" s="34"/>
      <c r="X430" s="30">
        <v>0</v>
      </c>
      <c r="Y430" s="34" t="s">
        <v>42</v>
      </c>
      <c r="Z430" s="29" t="s">
        <v>106</v>
      </c>
      <c r="AA430" s="29"/>
      <c r="AB430" s="29"/>
      <c r="AC430" s="29" t="s">
        <v>2585</v>
      </c>
      <c r="AD430" s="31" t="s">
        <v>233</v>
      </c>
      <c r="AE430" s="31" t="s">
        <v>181</v>
      </c>
    </row>
    <row r="431" spans="1:31" s="35" customFormat="1" ht="36" x14ac:dyDescent="0.2">
      <c r="A431" s="24" t="s">
        <v>1023</v>
      </c>
      <c r="B431" s="25">
        <v>64</v>
      </c>
      <c r="C431" s="25" t="s">
        <v>233</v>
      </c>
      <c r="D431" s="26" t="s">
        <v>181</v>
      </c>
      <c r="E431" s="32" t="s">
        <v>2592</v>
      </c>
      <c r="F431" s="32" t="s">
        <v>2650</v>
      </c>
      <c r="G431" s="33"/>
      <c r="H431" s="32" t="s">
        <v>2504</v>
      </c>
      <c r="I431" s="25">
        <v>2014</v>
      </c>
      <c r="J431" s="25">
        <v>2030</v>
      </c>
      <c r="K431" s="25"/>
      <c r="L431" s="25"/>
      <c r="M431" s="25" t="s">
        <v>139</v>
      </c>
      <c r="N431" s="25" t="s">
        <v>2588</v>
      </c>
      <c r="O431" s="25" t="s">
        <v>37</v>
      </c>
      <c r="P431" s="26"/>
      <c r="Q431" s="26"/>
      <c r="R431" s="26"/>
      <c r="S431" s="27"/>
      <c r="T431" s="27"/>
      <c r="U431" s="27"/>
      <c r="V431" s="28">
        <v>8000</v>
      </c>
      <c r="W431" s="34"/>
      <c r="X431" s="30">
        <v>8000</v>
      </c>
      <c r="Y431" s="34" t="s">
        <v>42</v>
      </c>
      <c r="Z431" s="29" t="s">
        <v>106</v>
      </c>
      <c r="AA431" s="29"/>
      <c r="AB431" s="29"/>
      <c r="AC431" s="29" t="s">
        <v>2585</v>
      </c>
      <c r="AD431" s="31" t="s">
        <v>233</v>
      </c>
      <c r="AE431" s="31" t="s">
        <v>181</v>
      </c>
    </row>
    <row r="432" spans="1:31" s="35" customFormat="1" ht="24" x14ac:dyDescent="0.2">
      <c r="A432" s="24" t="s">
        <v>1023</v>
      </c>
      <c r="B432" s="25">
        <v>65</v>
      </c>
      <c r="C432" s="25" t="s">
        <v>233</v>
      </c>
      <c r="D432" s="26" t="s">
        <v>181</v>
      </c>
      <c r="E432" s="32" t="s">
        <v>2593</v>
      </c>
      <c r="F432" s="32" t="s">
        <v>2651</v>
      </c>
      <c r="G432" s="33"/>
      <c r="H432" s="32" t="s">
        <v>2504</v>
      </c>
      <c r="I432" s="25">
        <v>2014</v>
      </c>
      <c r="J432" s="25">
        <v>2030</v>
      </c>
      <c r="K432" s="25"/>
      <c r="L432" s="25"/>
      <c r="M432" s="25"/>
      <c r="N432" s="25" t="s">
        <v>2588</v>
      </c>
      <c r="O432" s="25"/>
      <c r="P432" s="26"/>
      <c r="Q432" s="26"/>
      <c r="R432" s="26"/>
      <c r="S432" s="27"/>
      <c r="T432" s="27"/>
      <c r="U432" s="27"/>
      <c r="V432" s="28"/>
      <c r="W432" s="34"/>
      <c r="X432" s="30">
        <v>0</v>
      </c>
      <c r="Y432" s="34" t="s">
        <v>42</v>
      </c>
      <c r="Z432" s="29" t="s">
        <v>106</v>
      </c>
      <c r="AA432" s="29"/>
      <c r="AB432" s="29"/>
      <c r="AC432" s="29" t="s">
        <v>2585</v>
      </c>
      <c r="AD432" s="31" t="s">
        <v>233</v>
      </c>
      <c r="AE432" s="31" t="s">
        <v>181</v>
      </c>
    </row>
    <row r="433" spans="1:31" s="35" customFormat="1" ht="36" x14ac:dyDescent="0.2">
      <c r="A433" s="24" t="s">
        <v>1023</v>
      </c>
      <c r="B433" s="25">
        <v>66</v>
      </c>
      <c r="C433" s="25" t="s">
        <v>58</v>
      </c>
      <c r="D433" s="26" t="s">
        <v>181</v>
      </c>
      <c r="E433" s="32" t="s">
        <v>2594</v>
      </c>
      <c r="F433" s="32" t="s">
        <v>2652</v>
      </c>
      <c r="G433" s="33"/>
      <c r="H433" s="32" t="s">
        <v>2504</v>
      </c>
      <c r="I433" s="25">
        <v>2014</v>
      </c>
      <c r="J433" s="25">
        <v>2030</v>
      </c>
      <c r="K433" s="25"/>
      <c r="L433" s="25"/>
      <c r="M433" s="25"/>
      <c r="N433" s="25"/>
      <c r="O433" s="25" t="s">
        <v>37</v>
      </c>
      <c r="P433" s="26"/>
      <c r="Q433" s="26"/>
      <c r="R433" s="26"/>
      <c r="S433" s="27"/>
      <c r="T433" s="27"/>
      <c r="U433" s="27"/>
      <c r="V433" s="28"/>
      <c r="W433" s="34"/>
      <c r="X433" s="30">
        <v>0</v>
      </c>
      <c r="Y433" s="34" t="s">
        <v>62</v>
      </c>
      <c r="Z433" s="29" t="s">
        <v>106</v>
      </c>
      <c r="AA433" s="29"/>
      <c r="AB433" s="29"/>
      <c r="AC433" s="29" t="s">
        <v>2585</v>
      </c>
      <c r="AD433" s="31" t="s">
        <v>233</v>
      </c>
      <c r="AE433" s="31" t="s">
        <v>181</v>
      </c>
    </row>
    <row r="434" spans="1:31" s="35" customFormat="1" ht="24" x14ac:dyDescent="0.2">
      <c r="A434" s="24" t="s">
        <v>1023</v>
      </c>
      <c r="B434" s="25">
        <v>67</v>
      </c>
      <c r="C434" s="25" t="s">
        <v>30</v>
      </c>
      <c r="D434" s="26" t="s">
        <v>1348</v>
      </c>
      <c r="E434" s="32" t="s">
        <v>2595</v>
      </c>
      <c r="F434" s="32" t="s">
        <v>2653</v>
      </c>
      <c r="G434" s="33"/>
      <c r="H434" s="32" t="s">
        <v>2504</v>
      </c>
      <c r="I434" s="25">
        <v>2014</v>
      </c>
      <c r="J434" s="25">
        <v>2030</v>
      </c>
      <c r="K434" s="25"/>
      <c r="L434" s="25" t="s">
        <v>139</v>
      </c>
      <c r="M434" s="25"/>
      <c r="N434" s="25"/>
      <c r="O434" s="25"/>
      <c r="P434" s="26"/>
      <c r="Q434" s="26"/>
      <c r="R434" s="26"/>
      <c r="S434" s="27"/>
      <c r="T434" s="27"/>
      <c r="U434" s="27"/>
      <c r="V434" s="28"/>
      <c r="W434" s="34"/>
      <c r="X434" s="30">
        <v>0</v>
      </c>
      <c r="Y434" s="34" t="s">
        <v>62</v>
      </c>
      <c r="Z434" s="29" t="s">
        <v>1529</v>
      </c>
      <c r="AA434" s="29"/>
      <c r="AB434" s="29"/>
      <c r="AC434" s="29" t="s">
        <v>2576</v>
      </c>
      <c r="AD434" s="31" t="s">
        <v>58</v>
      </c>
      <c r="AE434" s="31" t="s">
        <v>1348</v>
      </c>
    </row>
    <row r="435" spans="1:31" s="35" customFormat="1" ht="36" x14ac:dyDescent="0.2">
      <c r="A435" s="24" t="s">
        <v>1023</v>
      </c>
      <c r="B435" s="25">
        <v>68</v>
      </c>
      <c r="C435" s="25" t="s">
        <v>58</v>
      </c>
      <c r="D435" s="26" t="s">
        <v>1348</v>
      </c>
      <c r="E435" s="32" t="s">
        <v>2596</v>
      </c>
      <c r="F435" s="32" t="s">
        <v>2654</v>
      </c>
      <c r="G435" s="33"/>
      <c r="H435" s="32" t="s">
        <v>2504</v>
      </c>
      <c r="I435" s="25">
        <v>2014</v>
      </c>
      <c r="J435" s="25">
        <v>2030</v>
      </c>
      <c r="K435" s="25"/>
      <c r="L435" s="25" t="s">
        <v>139</v>
      </c>
      <c r="M435" s="25"/>
      <c r="N435" s="25" t="s">
        <v>2597</v>
      </c>
      <c r="O435" s="25"/>
      <c r="P435" s="26"/>
      <c r="Q435" s="26"/>
      <c r="R435" s="26"/>
      <c r="S435" s="27"/>
      <c r="T435" s="27"/>
      <c r="U435" s="27"/>
      <c r="V435" s="28"/>
      <c r="W435" s="34"/>
      <c r="X435" s="30">
        <v>0</v>
      </c>
      <c r="Y435" s="34" t="s">
        <v>62</v>
      </c>
      <c r="Z435" s="29" t="s">
        <v>1529</v>
      </c>
      <c r="AA435" s="29"/>
      <c r="AB435" s="29"/>
      <c r="AC435" s="29" t="s">
        <v>2576</v>
      </c>
      <c r="AD435" s="31" t="s">
        <v>30</v>
      </c>
      <c r="AE435" s="31" t="s">
        <v>1348</v>
      </c>
    </row>
    <row r="436" spans="1:31" s="35" customFormat="1" ht="36" x14ac:dyDescent="0.2">
      <c r="A436" s="24" t="s">
        <v>1023</v>
      </c>
      <c r="B436" s="25">
        <v>69</v>
      </c>
      <c r="C436" s="25" t="s">
        <v>30</v>
      </c>
      <c r="D436" s="26" t="s">
        <v>1348</v>
      </c>
      <c r="E436" s="32" t="s">
        <v>2598</v>
      </c>
      <c r="F436" s="32" t="s">
        <v>2655</v>
      </c>
      <c r="G436" s="33"/>
      <c r="H436" s="32" t="s">
        <v>2504</v>
      </c>
      <c r="I436" s="25">
        <v>2014</v>
      </c>
      <c r="J436" s="25">
        <v>2030</v>
      </c>
      <c r="K436" s="25"/>
      <c r="L436" s="25" t="s">
        <v>139</v>
      </c>
      <c r="M436" s="25"/>
      <c r="N436" s="25"/>
      <c r="O436" s="25"/>
      <c r="P436" s="26"/>
      <c r="Q436" s="26"/>
      <c r="R436" s="26"/>
      <c r="S436" s="27"/>
      <c r="T436" s="27"/>
      <c r="U436" s="27"/>
      <c r="V436" s="28"/>
      <c r="W436" s="34"/>
      <c r="X436" s="30">
        <v>0</v>
      </c>
      <c r="Y436" s="34" t="s">
        <v>62</v>
      </c>
      <c r="Z436" s="29" t="s">
        <v>1529</v>
      </c>
      <c r="AA436" s="29"/>
      <c r="AB436" s="29"/>
      <c r="AC436" s="29" t="s">
        <v>2576</v>
      </c>
      <c r="AD436" s="31" t="s">
        <v>58</v>
      </c>
      <c r="AE436" s="31" t="s">
        <v>1348</v>
      </c>
    </row>
    <row r="437" spans="1:31" s="35" customFormat="1" ht="24" x14ac:dyDescent="0.2">
      <c r="A437" s="24" t="s">
        <v>1023</v>
      </c>
      <c r="B437" s="25">
        <v>70</v>
      </c>
      <c r="C437" s="25" t="s">
        <v>30</v>
      </c>
      <c r="D437" s="26" t="s">
        <v>1348</v>
      </c>
      <c r="E437" s="32" t="s">
        <v>2599</v>
      </c>
      <c r="F437" s="32" t="s">
        <v>2656</v>
      </c>
      <c r="G437" s="33"/>
      <c r="H437" s="32" t="s">
        <v>2504</v>
      </c>
      <c r="I437" s="25">
        <v>2014</v>
      </c>
      <c r="J437" s="25">
        <v>2030</v>
      </c>
      <c r="K437" s="25"/>
      <c r="L437" s="25" t="s">
        <v>139</v>
      </c>
      <c r="M437" s="25"/>
      <c r="N437" s="25"/>
      <c r="O437" s="25"/>
      <c r="P437" s="26"/>
      <c r="Q437" s="26"/>
      <c r="R437" s="26"/>
      <c r="S437" s="27"/>
      <c r="T437" s="27"/>
      <c r="U437" s="27"/>
      <c r="V437" s="28"/>
      <c r="W437" s="34"/>
      <c r="X437" s="30">
        <v>0</v>
      </c>
      <c r="Y437" s="34" t="s">
        <v>116</v>
      </c>
      <c r="Z437" s="29" t="s">
        <v>1529</v>
      </c>
      <c r="AA437" s="29"/>
      <c r="AB437" s="29"/>
      <c r="AC437" s="29" t="s">
        <v>2576</v>
      </c>
      <c r="AD437" s="31" t="s">
        <v>30</v>
      </c>
      <c r="AE437" s="31" t="s">
        <v>1348</v>
      </c>
    </row>
    <row r="438" spans="1:31" s="35" customFormat="1" ht="24" x14ac:dyDescent="0.2">
      <c r="A438" s="24" t="s">
        <v>1023</v>
      </c>
      <c r="B438" s="25">
        <v>71</v>
      </c>
      <c r="C438" s="25" t="s">
        <v>216</v>
      </c>
      <c r="D438" s="26" t="s">
        <v>1348</v>
      </c>
      <c r="E438" s="32" t="s">
        <v>2600</v>
      </c>
      <c r="F438" s="32" t="s">
        <v>2657</v>
      </c>
      <c r="G438" s="33"/>
      <c r="H438" s="32" t="s">
        <v>2504</v>
      </c>
      <c r="I438" s="25">
        <v>2014</v>
      </c>
      <c r="J438" s="25">
        <v>2030</v>
      </c>
      <c r="K438" s="25"/>
      <c r="L438" s="25" t="s">
        <v>139</v>
      </c>
      <c r="M438" s="25"/>
      <c r="N438" s="25"/>
      <c r="O438" s="25"/>
      <c r="P438" s="26"/>
      <c r="Q438" s="26"/>
      <c r="R438" s="26"/>
      <c r="S438" s="27"/>
      <c r="T438" s="27"/>
      <c r="U438" s="27"/>
      <c r="V438" s="28"/>
      <c r="W438" s="34"/>
      <c r="X438" s="30">
        <v>0</v>
      </c>
      <c r="Y438" s="34" t="s">
        <v>116</v>
      </c>
      <c r="Z438" s="29" t="s">
        <v>1529</v>
      </c>
      <c r="AA438" s="29"/>
      <c r="AB438" s="29"/>
      <c r="AC438" s="29" t="s">
        <v>2576</v>
      </c>
      <c r="AD438" s="31" t="s">
        <v>30</v>
      </c>
      <c r="AE438" s="31" t="s">
        <v>1348</v>
      </c>
    </row>
    <row r="439" spans="1:31" s="35" customFormat="1" ht="24" x14ac:dyDescent="0.2">
      <c r="A439" s="24" t="s">
        <v>1023</v>
      </c>
      <c r="B439" s="25">
        <v>72</v>
      </c>
      <c r="C439" s="25" t="s">
        <v>30</v>
      </c>
      <c r="D439" s="26" t="s">
        <v>1348</v>
      </c>
      <c r="E439" s="32" t="s">
        <v>2601</v>
      </c>
      <c r="F439" s="32" t="s">
        <v>2658</v>
      </c>
      <c r="G439" s="33"/>
      <c r="H439" s="32" t="s">
        <v>2504</v>
      </c>
      <c r="I439" s="25">
        <v>2014</v>
      </c>
      <c r="J439" s="25">
        <v>2030</v>
      </c>
      <c r="K439" s="25"/>
      <c r="L439" s="25" t="s">
        <v>139</v>
      </c>
      <c r="M439" s="25"/>
      <c r="N439" s="25"/>
      <c r="O439" s="25"/>
      <c r="P439" s="26"/>
      <c r="Q439" s="26"/>
      <c r="R439" s="26"/>
      <c r="S439" s="27"/>
      <c r="T439" s="27"/>
      <c r="U439" s="27"/>
      <c r="V439" s="28"/>
      <c r="W439" s="34"/>
      <c r="X439" s="30">
        <v>0</v>
      </c>
      <c r="Y439" s="34" t="s">
        <v>42</v>
      </c>
      <c r="Z439" s="29" t="s">
        <v>1529</v>
      </c>
      <c r="AA439" s="29"/>
      <c r="AB439" s="29"/>
      <c r="AC439" s="29" t="s">
        <v>2576</v>
      </c>
      <c r="AD439" s="31" t="s">
        <v>216</v>
      </c>
      <c r="AE439" s="31" t="s">
        <v>1348</v>
      </c>
    </row>
    <row r="440" spans="1:31" s="35" customFormat="1" ht="24" x14ac:dyDescent="0.2">
      <c r="A440" s="24" t="s">
        <v>1023</v>
      </c>
      <c r="B440" s="25">
        <v>73</v>
      </c>
      <c r="C440" s="25" t="s">
        <v>30</v>
      </c>
      <c r="D440" s="26" t="s">
        <v>1348</v>
      </c>
      <c r="E440" s="32" t="s">
        <v>2602</v>
      </c>
      <c r="F440" s="32" t="s">
        <v>2659</v>
      </c>
      <c r="G440" s="33"/>
      <c r="H440" s="32" t="s">
        <v>2504</v>
      </c>
      <c r="I440" s="25">
        <v>2014</v>
      </c>
      <c r="J440" s="25">
        <v>2030</v>
      </c>
      <c r="K440" s="25"/>
      <c r="L440" s="25" t="s">
        <v>139</v>
      </c>
      <c r="M440" s="25"/>
      <c r="N440" s="25"/>
      <c r="O440" s="25"/>
      <c r="P440" s="26"/>
      <c r="Q440" s="26"/>
      <c r="R440" s="26"/>
      <c r="S440" s="27"/>
      <c r="T440" s="27"/>
      <c r="U440" s="27"/>
      <c r="V440" s="28"/>
      <c r="W440" s="34"/>
      <c r="X440" s="30">
        <v>0</v>
      </c>
      <c r="Y440" s="34" t="s">
        <v>62</v>
      </c>
      <c r="Z440" s="29" t="s">
        <v>1529</v>
      </c>
      <c r="AA440" s="29"/>
      <c r="AB440" s="29"/>
      <c r="AC440" s="29" t="s">
        <v>2576</v>
      </c>
      <c r="AD440" s="31" t="s">
        <v>30</v>
      </c>
      <c r="AE440" s="31" t="s">
        <v>1348</v>
      </c>
    </row>
    <row r="441" spans="1:31" s="35" customFormat="1" ht="24" x14ac:dyDescent="0.2">
      <c r="A441" s="24" t="s">
        <v>1042</v>
      </c>
      <c r="B441" s="25">
        <v>1</v>
      </c>
      <c r="C441" s="25" t="s">
        <v>30</v>
      </c>
      <c r="D441" s="26" t="s">
        <v>135</v>
      </c>
      <c r="E441" s="32" t="s">
        <v>2224</v>
      </c>
      <c r="F441" s="32" t="s">
        <v>2225</v>
      </c>
      <c r="G441" s="33"/>
      <c r="H441" s="32" t="s">
        <v>225</v>
      </c>
      <c r="I441" s="25">
        <v>2010</v>
      </c>
      <c r="J441" s="25">
        <v>2030</v>
      </c>
      <c r="K441" s="25" t="s">
        <v>2226</v>
      </c>
      <c r="L441" s="25" t="s">
        <v>139</v>
      </c>
      <c r="M441" s="25"/>
      <c r="N441" s="25" t="s">
        <v>907</v>
      </c>
      <c r="O441" s="25" t="s">
        <v>46</v>
      </c>
      <c r="P441" s="26" t="s">
        <v>38</v>
      </c>
      <c r="Q441" s="26"/>
      <c r="R441" s="26"/>
      <c r="S441" s="27" t="s">
        <v>2227</v>
      </c>
      <c r="T441" s="27"/>
      <c r="U441" s="27"/>
      <c r="V441" s="28">
        <v>75000</v>
      </c>
      <c r="W441" s="34">
        <v>0</v>
      </c>
      <c r="X441" s="30">
        <v>75000</v>
      </c>
      <c r="Y441" s="34" t="s">
        <v>116</v>
      </c>
      <c r="Z441" s="29" t="s">
        <v>145</v>
      </c>
      <c r="AA441" s="29"/>
      <c r="AB441" s="29"/>
      <c r="AC441" s="29"/>
      <c r="AD441" s="31" t="s">
        <v>30</v>
      </c>
      <c r="AE441" s="31" t="s">
        <v>135</v>
      </c>
    </row>
    <row r="442" spans="1:31" s="35" customFormat="1" ht="24" x14ac:dyDescent="0.2">
      <c r="A442" s="24" t="s">
        <v>1042</v>
      </c>
      <c r="B442" s="25">
        <v>2</v>
      </c>
      <c r="C442" s="25" t="s">
        <v>30</v>
      </c>
      <c r="D442" s="26" t="s">
        <v>135</v>
      </c>
      <c r="E442" s="32" t="s">
        <v>2228</v>
      </c>
      <c r="F442" s="32" t="s">
        <v>2229</v>
      </c>
      <c r="G442" s="33"/>
      <c r="H442" s="32" t="s">
        <v>225</v>
      </c>
      <c r="I442" s="25">
        <v>2020</v>
      </c>
      <c r="J442" s="25">
        <v>2030</v>
      </c>
      <c r="K442" s="25" t="s">
        <v>2226</v>
      </c>
      <c r="L442" s="25" t="s">
        <v>139</v>
      </c>
      <c r="M442" s="25"/>
      <c r="N442" s="25" t="s">
        <v>907</v>
      </c>
      <c r="O442" s="25" t="s">
        <v>173</v>
      </c>
      <c r="P442" s="26" t="s">
        <v>150</v>
      </c>
      <c r="Q442" s="26"/>
      <c r="R442" s="26"/>
      <c r="S442" s="27" t="s">
        <v>2230</v>
      </c>
      <c r="T442" s="27"/>
      <c r="U442" s="27"/>
      <c r="V442" s="28">
        <v>60000</v>
      </c>
      <c r="W442" s="34">
        <v>0</v>
      </c>
      <c r="X442" s="30">
        <v>60000</v>
      </c>
      <c r="Y442" s="34" t="s">
        <v>116</v>
      </c>
      <c r="Z442" s="29" t="s">
        <v>145</v>
      </c>
      <c r="AA442" s="29"/>
      <c r="AB442" s="29"/>
      <c r="AC442" s="29"/>
      <c r="AD442" s="31" t="s">
        <v>30</v>
      </c>
      <c r="AE442" s="31" t="s">
        <v>135</v>
      </c>
    </row>
    <row r="443" spans="1:31" s="35" customFormat="1" ht="36" x14ac:dyDescent="0.2">
      <c r="A443" s="24" t="s">
        <v>1042</v>
      </c>
      <c r="B443" s="25">
        <v>3</v>
      </c>
      <c r="C443" s="25" t="s">
        <v>30</v>
      </c>
      <c r="D443" s="26" t="s">
        <v>135</v>
      </c>
      <c r="E443" s="32" t="s">
        <v>2231</v>
      </c>
      <c r="F443" s="32" t="s">
        <v>2232</v>
      </c>
      <c r="G443" s="33"/>
      <c r="H443" s="32" t="s">
        <v>225</v>
      </c>
      <c r="I443" s="25">
        <v>2018</v>
      </c>
      <c r="J443" s="25">
        <v>2020</v>
      </c>
      <c r="K443" s="25" t="s">
        <v>36</v>
      </c>
      <c r="L443" s="25"/>
      <c r="M443" s="25"/>
      <c r="N443" s="25" t="s">
        <v>907</v>
      </c>
      <c r="O443" s="25" t="s">
        <v>67</v>
      </c>
      <c r="P443" s="26" t="s">
        <v>68</v>
      </c>
      <c r="Q443" s="26"/>
      <c r="R443" s="26"/>
      <c r="S443" s="27" t="s">
        <v>2233</v>
      </c>
      <c r="T443" s="27"/>
      <c r="U443" s="27"/>
      <c r="V443" s="28">
        <v>30000</v>
      </c>
      <c r="W443" s="34">
        <v>0</v>
      </c>
      <c r="X443" s="30">
        <v>30000</v>
      </c>
      <c r="Y443" s="34" t="s">
        <v>62</v>
      </c>
      <c r="Z443" s="29" t="s">
        <v>52</v>
      </c>
      <c r="AA443" s="29"/>
      <c r="AB443" s="29"/>
      <c r="AC443" s="29"/>
      <c r="AD443" s="31" t="s">
        <v>30</v>
      </c>
      <c r="AE443" s="31" t="s">
        <v>135</v>
      </c>
    </row>
    <row r="444" spans="1:31" s="35" customFormat="1" ht="36" x14ac:dyDescent="0.2">
      <c r="A444" s="24" t="s">
        <v>1042</v>
      </c>
      <c r="B444" s="25">
        <v>4</v>
      </c>
      <c r="C444" s="25" t="s">
        <v>30</v>
      </c>
      <c r="D444" s="26" t="s">
        <v>135</v>
      </c>
      <c r="E444" s="32" t="s">
        <v>2234</v>
      </c>
      <c r="F444" s="32" t="s">
        <v>2235</v>
      </c>
      <c r="G444" s="33"/>
      <c r="H444" s="32" t="s">
        <v>225</v>
      </c>
      <c r="I444" s="25">
        <v>2020</v>
      </c>
      <c r="J444" s="25">
        <v>2030</v>
      </c>
      <c r="K444" s="25" t="s">
        <v>36</v>
      </c>
      <c r="L444" s="25"/>
      <c r="M444" s="25"/>
      <c r="N444" s="25" t="s">
        <v>907</v>
      </c>
      <c r="O444" s="25" t="s">
        <v>67</v>
      </c>
      <c r="P444" s="26" t="s">
        <v>68</v>
      </c>
      <c r="Q444" s="26"/>
      <c r="R444" s="26"/>
      <c r="S444" s="27" t="s">
        <v>2233</v>
      </c>
      <c r="T444" s="27"/>
      <c r="U444" s="27"/>
      <c r="V444" s="28">
        <v>40000</v>
      </c>
      <c r="W444" s="34">
        <v>0</v>
      </c>
      <c r="X444" s="30">
        <v>40000</v>
      </c>
      <c r="Y444" s="34" t="s">
        <v>62</v>
      </c>
      <c r="Z444" s="29" t="s">
        <v>52</v>
      </c>
      <c r="AA444" s="29"/>
      <c r="AB444" s="29"/>
      <c r="AC444" s="29"/>
      <c r="AD444" s="31" t="s">
        <v>30</v>
      </c>
      <c r="AE444" s="31" t="s">
        <v>135</v>
      </c>
    </row>
    <row r="445" spans="1:31" s="35" customFormat="1" ht="24" x14ac:dyDescent="0.2">
      <c r="A445" s="24" t="s">
        <v>1042</v>
      </c>
      <c r="B445" s="25">
        <v>5</v>
      </c>
      <c r="C445" s="25" t="s">
        <v>30</v>
      </c>
      <c r="D445" s="26" t="s">
        <v>135</v>
      </c>
      <c r="E445" s="32" t="s">
        <v>2307</v>
      </c>
      <c r="F445" s="32" t="s">
        <v>2308</v>
      </c>
      <c r="G445" s="33"/>
      <c r="H445" s="32" t="s">
        <v>225</v>
      </c>
      <c r="I445" s="25">
        <v>2018</v>
      </c>
      <c r="J445" s="25">
        <v>2030</v>
      </c>
      <c r="K445" s="25" t="s">
        <v>36</v>
      </c>
      <c r="L445" s="25"/>
      <c r="M445" s="25"/>
      <c r="N445" s="25" t="s">
        <v>907</v>
      </c>
      <c r="O445" s="25" t="s">
        <v>1492</v>
      </c>
      <c r="P445" s="26" t="s">
        <v>150</v>
      </c>
      <c r="Q445" s="26"/>
      <c r="R445" s="26"/>
      <c r="S445" s="27"/>
      <c r="T445" s="27"/>
      <c r="U445" s="27"/>
      <c r="V445" s="28">
        <v>20000</v>
      </c>
      <c r="W445" s="34">
        <v>0</v>
      </c>
      <c r="X445" s="30">
        <v>20000</v>
      </c>
      <c r="Y445" s="34" t="s">
        <v>62</v>
      </c>
      <c r="Z445" s="29" t="s">
        <v>145</v>
      </c>
      <c r="AA445" s="29"/>
      <c r="AB445" s="29"/>
      <c r="AC445" s="29"/>
      <c r="AD445" s="31" t="s">
        <v>30</v>
      </c>
      <c r="AE445" s="31" t="s">
        <v>135</v>
      </c>
    </row>
    <row r="446" spans="1:31" s="35" customFormat="1" ht="24" x14ac:dyDescent="0.2">
      <c r="A446" s="24" t="s">
        <v>1042</v>
      </c>
      <c r="B446" s="25">
        <v>6</v>
      </c>
      <c r="C446" s="25" t="s">
        <v>58</v>
      </c>
      <c r="D446" s="26" t="s">
        <v>135</v>
      </c>
      <c r="E446" s="32" t="s">
        <v>2236</v>
      </c>
      <c r="F446" s="32" t="s">
        <v>2237</v>
      </c>
      <c r="G446" s="33"/>
      <c r="H446" s="32" t="s">
        <v>225</v>
      </c>
      <c r="I446" s="25">
        <v>2018</v>
      </c>
      <c r="J446" s="25">
        <v>2020</v>
      </c>
      <c r="K446" s="25" t="s">
        <v>36</v>
      </c>
      <c r="L446" s="25" t="s">
        <v>139</v>
      </c>
      <c r="M446" s="25"/>
      <c r="N446" s="25" t="s">
        <v>2133</v>
      </c>
      <c r="O446" s="25" t="s">
        <v>37</v>
      </c>
      <c r="P446" s="26" t="s">
        <v>150</v>
      </c>
      <c r="Q446" s="26"/>
      <c r="R446" s="26"/>
      <c r="S446" s="27" t="s">
        <v>2238</v>
      </c>
      <c r="T446" s="27"/>
      <c r="U446" s="27"/>
      <c r="V446" s="28">
        <v>10000</v>
      </c>
      <c r="W446" s="34">
        <v>0</v>
      </c>
      <c r="X446" s="30">
        <v>10000</v>
      </c>
      <c r="Y446" s="34" t="s">
        <v>42</v>
      </c>
      <c r="Z446" s="29" t="s">
        <v>300</v>
      </c>
      <c r="AA446" s="29"/>
      <c r="AB446" s="29"/>
      <c r="AC446" s="29"/>
      <c r="AD446" s="31" t="s">
        <v>58</v>
      </c>
      <c r="AE446" s="31" t="s">
        <v>135</v>
      </c>
    </row>
    <row r="447" spans="1:31" s="35" customFormat="1" ht="24" x14ac:dyDescent="0.2">
      <c r="A447" s="24" t="s">
        <v>1042</v>
      </c>
      <c r="B447" s="25">
        <v>7</v>
      </c>
      <c r="C447" s="25" t="s">
        <v>58</v>
      </c>
      <c r="D447" s="26" t="s">
        <v>135</v>
      </c>
      <c r="E447" s="32" t="s">
        <v>2239</v>
      </c>
      <c r="F447" s="32" t="s">
        <v>2240</v>
      </c>
      <c r="G447" s="33"/>
      <c r="H447" s="32" t="s">
        <v>225</v>
      </c>
      <c r="I447" s="25">
        <v>2020</v>
      </c>
      <c r="J447" s="25">
        <v>2030</v>
      </c>
      <c r="K447" s="25" t="s">
        <v>36</v>
      </c>
      <c r="L447" s="25" t="s">
        <v>139</v>
      </c>
      <c r="M447" s="25"/>
      <c r="N447" s="25" t="s">
        <v>2133</v>
      </c>
      <c r="O447" s="25" t="s">
        <v>173</v>
      </c>
      <c r="P447" s="26" t="s">
        <v>150</v>
      </c>
      <c r="Q447" s="26"/>
      <c r="R447" s="26"/>
      <c r="S447" s="27" t="s">
        <v>2227</v>
      </c>
      <c r="T447" s="27"/>
      <c r="U447" s="27"/>
      <c r="V447" s="28">
        <v>10000</v>
      </c>
      <c r="W447" s="34">
        <v>0</v>
      </c>
      <c r="X447" s="30">
        <v>10000</v>
      </c>
      <c r="Y447" s="34" t="s">
        <v>42</v>
      </c>
      <c r="Z447" s="29" t="s">
        <v>145</v>
      </c>
      <c r="AA447" s="29"/>
      <c r="AB447" s="29"/>
      <c r="AC447" s="29"/>
      <c r="AD447" s="31" t="s">
        <v>58</v>
      </c>
      <c r="AE447" s="31" t="s">
        <v>135</v>
      </c>
    </row>
    <row r="448" spans="1:31" s="35" customFormat="1" ht="24" x14ac:dyDescent="0.2">
      <c r="A448" s="24" t="s">
        <v>1042</v>
      </c>
      <c r="B448" s="25">
        <v>8</v>
      </c>
      <c r="C448" s="25" t="s">
        <v>233</v>
      </c>
      <c r="D448" s="26" t="s">
        <v>145</v>
      </c>
      <c r="E448" s="32" t="s">
        <v>2309</v>
      </c>
      <c r="F448" s="32" t="s">
        <v>2310</v>
      </c>
      <c r="G448" s="33"/>
      <c r="H448" s="32" t="s">
        <v>225</v>
      </c>
      <c r="I448" s="25">
        <v>2018</v>
      </c>
      <c r="J448" s="25">
        <v>2030</v>
      </c>
      <c r="K448" s="25" t="s">
        <v>36</v>
      </c>
      <c r="L448" s="25"/>
      <c r="M448" s="25"/>
      <c r="N448" s="25" t="s">
        <v>907</v>
      </c>
      <c r="O448" s="25" t="s">
        <v>46</v>
      </c>
      <c r="P448" s="26" t="s">
        <v>38</v>
      </c>
      <c r="Q448" s="26"/>
      <c r="R448" s="26"/>
      <c r="S448" s="27" t="s">
        <v>2311</v>
      </c>
      <c r="T448" s="27"/>
      <c r="U448" s="27"/>
      <c r="V448" s="28"/>
      <c r="W448" s="34">
        <v>0</v>
      </c>
      <c r="X448" s="30">
        <v>0</v>
      </c>
      <c r="Y448" s="34" t="s">
        <v>62</v>
      </c>
      <c r="Z448" s="29" t="s">
        <v>221</v>
      </c>
      <c r="AA448" s="29"/>
      <c r="AB448" s="29"/>
      <c r="AC448" s="29"/>
      <c r="AD448" s="31" t="s">
        <v>58</v>
      </c>
      <c r="AE448" s="31" t="s">
        <v>135</v>
      </c>
    </row>
    <row r="449" spans="1:31" s="35" customFormat="1" ht="36" x14ac:dyDescent="0.2">
      <c r="A449" s="24" t="s">
        <v>1042</v>
      </c>
      <c r="B449" s="25">
        <v>9</v>
      </c>
      <c r="C449" s="25" t="s">
        <v>30</v>
      </c>
      <c r="D449" s="26" t="s">
        <v>52</v>
      </c>
      <c r="E449" s="32" t="s">
        <v>2241</v>
      </c>
      <c r="F449" s="32" t="s">
        <v>2242</v>
      </c>
      <c r="G449" s="33"/>
      <c r="H449" s="32" t="s">
        <v>225</v>
      </c>
      <c r="I449" s="25">
        <v>2020</v>
      </c>
      <c r="J449" s="25">
        <v>2025</v>
      </c>
      <c r="K449" s="25" t="s">
        <v>36</v>
      </c>
      <c r="L449" s="25"/>
      <c r="M449" s="25"/>
      <c r="N449" s="25" t="s">
        <v>907</v>
      </c>
      <c r="O449" s="25" t="s">
        <v>67</v>
      </c>
      <c r="P449" s="26" t="s">
        <v>68</v>
      </c>
      <c r="Q449" s="26"/>
      <c r="R449" s="26"/>
      <c r="S449" s="27" t="s">
        <v>2243</v>
      </c>
      <c r="T449" s="27"/>
      <c r="U449" s="27"/>
      <c r="V449" s="28">
        <v>75000</v>
      </c>
      <c r="W449" s="34">
        <v>0</v>
      </c>
      <c r="X449" s="30">
        <v>75000</v>
      </c>
      <c r="Y449" s="34" t="s">
        <v>116</v>
      </c>
      <c r="Z449" s="29" t="s">
        <v>52</v>
      </c>
      <c r="AA449" s="29"/>
      <c r="AB449" s="29"/>
      <c r="AC449" s="29"/>
      <c r="AD449" s="31" t="s">
        <v>233</v>
      </c>
      <c r="AE449" s="31" t="s">
        <v>145</v>
      </c>
    </row>
    <row r="450" spans="1:31" s="35" customFormat="1" ht="36" x14ac:dyDescent="0.2">
      <c r="A450" s="24" t="s">
        <v>1042</v>
      </c>
      <c r="B450" s="25">
        <v>10</v>
      </c>
      <c r="C450" s="25" t="s">
        <v>30</v>
      </c>
      <c r="D450" s="26" t="s">
        <v>52</v>
      </c>
      <c r="E450" s="32" t="s">
        <v>2312</v>
      </c>
      <c r="F450" s="32" t="s">
        <v>2313</v>
      </c>
      <c r="G450" s="33"/>
      <c r="H450" s="32" t="s">
        <v>225</v>
      </c>
      <c r="I450" s="25">
        <v>2009</v>
      </c>
      <c r="J450" s="25">
        <v>2030</v>
      </c>
      <c r="K450" s="25" t="s">
        <v>57</v>
      </c>
      <c r="L450" s="25"/>
      <c r="M450" s="25"/>
      <c r="N450" s="25" t="s">
        <v>907</v>
      </c>
      <c r="O450" s="25" t="s">
        <v>67</v>
      </c>
      <c r="P450" s="26" t="s">
        <v>68</v>
      </c>
      <c r="Q450" s="26"/>
      <c r="R450" s="26"/>
      <c r="S450" s="27" t="s">
        <v>2314</v>
      </c>
      <c r="T450" s="27"/>
      <c r="U450" s="27"/>
      <c r="V450" s="28">
        <v>75000</v>
      </c>
      <c r="W450" s="34">
        <v>0</v>
      </c>
      <c r="X450" s="30">
        <v>75000</v>
      </c>
      <c r="Y450" s="34" t="s">
        <v>116</v>
      </c>
      <c r="Z450" s="29" t="s">
        <v>52</v>
      </c>
      <c r="AA450" s="29"/>
      <c r="AB450" s="29"/>
      <c r="AC450" s="29"/>
      <c r="AD450" s="31" t="s">
        <v>30</v>
      </c>
      <c r="AE450" s="31" t="s">
        <v>52</v>
      </c>
    </row>
    <row r="451" spans="1:31" s="35" customFormat="1" ht="36" x14ac:dyDescent="0.2">
      <c r="A451" s="24" t="s">
        <v>1042</v>
      </c>
      <c r="B451" s="25">
        <v>11</v>
      </c>
      <c r="C451" s="25" t="s">
        <v>30</v>
      </c>
      <c r="D451" s="26" t="s">
        <v>52</v>
      </c>
      <c r="E451" s="32" t="s">
        <v>2086</v>
      </c>
      <c r="F451" s="32" t="s">
        <v>2247</v>
      </c>
      <c r="G451" s="33"/>
      <c r="H451" s="32" t="s">
        <v>225</v>
      </c>
      <c r="I451" s="25">
        <v>2020</v>
      </c>
      <c r="J451" s="25">
        <v>2021</v>
      </c>
      <c r="K451" s="25" t="s">
        <v>36</v>
      </c>
      <c r="L451" s="25"/>
      <c r="M451" s="25"/>
      <c r="N451" s="25" t="s">
        <v>907</v>
      </c>
      <c r="O451" s="25" t="s">
        <v>111</v>
      </c>
      <c r="P451" s="26" t="s">
        <v>68</v>
      </c>
      <c r="Q451" s="26"/>
      <c r="R451" s="26"/>
      <c r="S451" s="27" t="s">
        <v>2248</v>
      </c>
      <c r="T451" s="27"/>
      <c r="U451" s="27"/>
      <c r="V451" s="28">
        <v>60000</v>
      </c>
      <c r="W451" s="34">
        <v>0</v>
      </c>
      <c r="X451" s="30">
        <v>60000</v>
      </c>
      <c r="Y451" s="34" t="s">
        <v>116</v>
      </c>
      <c r="Z451" s="29" t="s">
        <v>52</v>
      </c>
      <c r="AA451" s="29"/>
      <c r="AB451" s="29"/>
      <c r="AC451" s="29"/>
      <c r="AD451" s="31" t="s">
        <v>30</v>
      </c>
      <c r="AE451" s="31" t="s">
        <v>52</v>
      </c>
    </row>
    <row r="452" spans="1:31" s="35" customFormat="1" ht="36" x14ac:dyDescent="0.2">
      <c r="A452" s="24" t="s">
        <v>1042</v>
      </c>
      <c r="B452" s="25">
        <v>12</v>
      </c>
      <c r="C452" s="25" t="s">
        <v>30</v>
      </c>
      <c r="D452" s="26" t="s">
        <v>52</v>
      </c>
      <c r="E452" s="32" t="s">
        <v>2315</v>
      </c>
      <c r="F452" s="32" t="s">
        <v>2316</v>
      </c>
      <c r="G452" s="33"/>
      <c r="H452" s="32" t="s">
        <v>225</v>
      </c>
      <c r="I452" s="25">
        <v>2020</v>
      </c>
      <c r="J452" s="25">
        <v>2030</v>
      </c>
      <c r="K452" s="25" t="s">
        <v>36</v>
      </c>
      <c r="L452" s="25"/>
      <c r="M452" s="25"/>
      <c r="N452" s="25" t="s">
        <v>907</v>
      </c>
      <c r="O452" s="25" t="s">
        <v>67</v>
      </c>
      <c r="P452" s="26" t="s">
        <v>68</v>
      </c>
      <c r="Q452" s="26"/>
      <c r="R452" s="26"/>
      <c r="S452" s="27" t="s">
        <v>2317</v>
      </c>
      <c r="T452" s="27"/>
      <c r="U452" s="27"/>
      <c r="V452" s="28">
        <v>10000</v>
      </c>
      <c r="W452" s="34">
        <v>0</v>
      </c>
      <c r="X452" s="30">
        <v>10000</v>
      </c>
      <c r="Y452" s="34" t="s">
        <v>42</v>
      </c>
      <c r="Z452" s="29" t="s">
        <v>52</v>
      </c>
      <c r="AA452" s="29"/>
      <c r="AB452" s="29"/>
      <c r="AC452" s="29"/>
      <c r="AD452" s="31" t="s">
        <v>30</v>
      </c>
      <c r="AE452" s="31" t="s">
        <v>52</v>
      </c>
    </row>
    <row r="453" spans="1:31" s="35" customFormat="1" ht="48" x14ac:dyDescent="0.2">
      <c r="A453" s="24" t="s">
        <v>1042</v>
      </c>
      <c r="B453" s="25">
        <v>13</v>
      </c>
      <c r="C453" s="25" t="s">
        <v>233</v>
      </c>
      <c r="D453" s="26" t="s">
        <v>90</v>
      </c>
      <c r="E453" s="32" t="s">
        <v>2254</v>
      </c>
      <c r="F453" s="32" t="s">
        <v>2255</v>
      </c>
      <c r="G453" s="33"/>
      <c r="H453" s="32" t="s">
        <v>225</v>
      </c>
      <c r="I453" s="25">
        <v>2020</v>
      </c>
      <c r="J453" s="25">
        <v>2025</v>
      </c>
      <c r="K453" s="25" t="s">
        <v>36</v>
      </c>
      <c r="L453" s="25"/>
      <c r="M453" s="25"/>
      <c r="N453" s="25" t="s">
        <v>907</v>
      </c>
      <c r="O453" s="25" t="s">
        <v>1097</v>
      </c>
      <c r="P453" s="26" t="s">
        <v>779</v>
      </c>
      <c r="Q453" s="26"/>
      <c r="R453" s="26"/>
      <c r="S453" s="27" t="s">
        <v>2256</v>
      </c>
      <c r="T453" s="27"/>
      <c r="U453" s="27"/>
      <c r="V453" s="28">
        <v>65000</v>
      </c>
      <c r="W453" s="34">
        <v>0</v>
      </c>
      <c r="X453" s="30">
        <v>65000</v>
      </c>
      <c r="Y453" s="34" t="s">
        <v>116</v>
      </c>
      <c r="Z453" s="29" t="s">
        <v>221</v>
      </c>
      <c r="AA453" s="29"/>
      <c r="AB453" s="29"/>
      <c r="AC453" s="29"/>
      <c r="AD453" s="31" t="s">
        <v>233</v>
      </c>
      <c r="AE453" s="31" t="s">
        <v>90</v>
      </c>
    </row>
    <row r="454" spans="1:31" s="35" customFormat="1" ht="36" x14ac:dyDescent="0.2">
      <c r="A454" s="24" t="s">
        <v>1042</v>
      </c>
      <c r="B454" s="25">
        <v>14</v>
      </c>
      <c r="C454" s="25" t="s">
        <v>216</v>
      </c>
      <c r="D454" s="26" t="s">
        <v>47</v>
      </c>
      <c r="E454" s="32" t="s">
        <v>2257</v>
      </c>
      <c r="F454" s="32" t="s">
        <v>2258</v>
      </c>
      <c r="G454" s="33"/>
      <c r="H454" s="32" t="s">
        <v>225</v>
      </c>
      <c r="I454" s="25">
        <v>2018</v>
      </c>
      <c r="J454" s="25">
        <v>2030</v>
      </c>
      <c r="K454" s="25" t="s">
        <v>36</v>
      </c>
      <c r="L454" s="25"/>
      <c r="M454" s="25"/>
      <c r="N454" s="25" t="s">
        <v>2133</v>
      </c>
      <c r="O454" s="25" t="s">
        <v>67</v>
      </c>
      <c r="P454" s="26" t="s">
        <v>307</v>
      </c>
      <c r="Q454" s="26"/>
      <c r="R454" s="26"/>
      <c r="S454" s="27" t="s">
        <v>2259</v>
      </c>
      <c r="T454" s="27"/>
      <c r="U454" s="27"/>
      <c r="V454" s="28"/>
      <c r="W454" s="34">
        <v>0</v>
      </c>
      <c r="X454" s="30">
        <v>0</v>
      </c>
      <c r="Y454" s="34" t="s">
        <v>42</v>
      </c>
      <c r="Z454" s="29" t="s">
        <v>221</v>
      </c>
      <c r="AA454" s="29"/>
      <c r="AB454" s="29"/>
      <c r="AC454" s="29"/>
      <c r="AD454" s="31" t="s">
        <v>216</v>
      </c>
      <c r="AE454" s="31" t="s">
        <v>47</v>
      </c>
    </row>
    <row r="455" spans="1:31" s="35" customFormat="1" ht="24" x14ac:dyDescent="0.2">
      <c r="A455" s="24" t="s">
        <v>1042</v>
      </c>
      <c r="B455" s="25">
        <v>15</v>
      </c>
      <c r="C455" s="25" t="s">
        <v>58</v>
      </c>
      <c r="D455" s="26" t="s">
        <v>47</v>
      </c>
      <c r="E455" s="32" t="s">
        <v>2260</v>
      </c>
      <c r="F455" s="32" t="s">
        <v>2261</v>
      </c>
      <c r="G455" s="33"/>
      <c r="H455" s="32" t="s">
        <v>225</v>
      </c>
      <c r="I455" s="25">
        <v>2018</v>
      </c>
      <c r="J455" s="25">
        <v>2030</v>
      </c>
      <c r="K455" s="25" t="s">
        <v>57</v>
      </c>
      <c r="L455" s="25"/>
      <c r="M455" s="25"/>
      <c r="N455" s="25" t="s">
        <v>907</v>
      </c>
      <c r="O455" s="25" t="s">
        <v>46</v>
      </c>
      <c r="P455" s="26" t="s">
        <v>38</v>
      </c>
      <c r="Q455" s="26"/>
      <c r="R455" s="26"/>
      <c r="S455" s="27" t="s">
        <v>2124</v>
      </c>
      <c r="T455" s="27"/>
      <c r="U455" s="27"/>
      <c r="V455" s="28"/>
      <c r="W455" s="34">
        <v>0</v>
      </c>
      <c r="X455" s="30">
        <v>0</v>
      </c>
      <c r="Y455" s="34" t="s">
        <v>42</v>
      </c>
      <c r="Z455" s="29" t="s">
        <v>221</v>
      </c>
      <c r="AA455" s="29"/>
      <c r="AB455" s="29"/>
      <c r="AC455" s="29"/>
      <c r="AD455" s="31" t="s">
        <v>58</v>
      </c>
      <c r="AE455" s="31" t="s">
        <v>47</v>
      </c>
    </row>
    <row r="456" spans="1:31" s="35" customFormat="1" ht="36" x14ac:dyDescent="0.2">
      <c r="A456" s="24" t="s">
        <v>1042</v>
      </c>
      <c r="B456" s="25">
        <v>16</v>
      </c>
      <c r="C456" s="25" t="s">
        <v>58</v>
      </c>
      <c r="D456" s="26" t="s">
        <v>47</v>
      </c>
      <c r="E456" s="32" t="s">
        <v>2262</v>
      </c>
      <c r="F456" s="32" t="s">
        <v>2263</v>
      </c>
      <c r="G456" s="33"/>
      <c r="H456" s="32" t="s">
        <v>225</v>
      </c>
      <c r="I456" s="25">
        <v>2015</v>
      </c>
      <c r="J456" s="25">
        <v>2030</v>
      </c>
      <c r="K456" s="25" t="s">
        <v>57</v>
      </c>
      <c r="L456" s="25"/>
      <c r="M456" s="25"/>
      <c r="N456" s="25" t="s">
        <v>2133</v>
      </c>
      <c r="O456" s="25" t="s">
        <v>46</v>
      </c>
      <c r="P456" s="26" t="s">
        <v>38</v>
      </c>
      <c r="Q456" s="26"/>
      <c r="R456" s="26"/>
      <c r="S456" s="27" t="s">
        <v>2264</v>
      </c>
      <c r="T456" s="27"/>
      <c r="U456" s="27"/>
      <c r="V456" s="28"/>
      <c r="W456" s="34">
        <v>0</v>
      </c>
      <c r="X456" s="30">
        <v>0</v>
      </c>
      <c r="Y456" s="34" t="s">
        <v>62</v>
      </c>
      <c r="Z456" s="29" t="s">
        <v>221</v>
      </c>
      <c r="AA456" s="29"/>
      <c r="AB456" s="29"/>
      <c r="AC456" s="29"/>
      <c r="AD456" s="31" t="s">
        <v>58</v>
      </c>
      <c r="AE456" s="31" t="s">
        <v>47</v>
      </c>
    </row>
    <row r="457" spans="1:31" s="35" customFormat="1" ht="24" x14ac:dyDescent="0.2">
      <c r="A457" s="24" t="s">
        <v>1042</v>
      </c>
      <c r="B457" s="25">
        <v>17</v>
      </c>
      <c r="C457" s="25" t="s">
        <v>233</v>
      </c>
      <c r="D457" s="26" t="s">
        <v>47</v>
      </c>
      <c r="E457" s="32" t="s">
        <v>2318</v>
      </c>
      <c r="F457" s="32" t="s">
        <v>2266</v>
      </c>
      <c r="G457" s="33"/>
      <c r="H457" s="32" t="s">
        <v>225</v>
      </c>
      <c r="I457" s="25">
        <v>2018</v>
      </c>
      <c r="J457" s="25">
        <v>2030</v>
      </c>
      <c r="K457" s="25" t="s">
        <v>36</v>
      </c>
      <c r="L457" s="25"/>
      <c r="M457" s="25"/>
      <c r="N457" s="25" t="s">
        <v>907</v>
      </c>
      <c r="O457" s="25" t="s">
        <v>46</v>
      </c>
      <c r="P457" s="26" t="s">
        <v>38</v>
      </c>
      <c r="Q457" s="26"/>
      <c r="R457" s="26"/>
      <c r="S457" s="27" t="s">
        <v>2267</v>
      </c>
      <c r="T457" s="27"/>
      <c r="U457" s="27"/>
      <c r="V457" s="28"/>
      <c r="W457" s="34">
        <v>0</v>
      </c>
      <c r="X457" s="30">
        <v>0</v>
      </c>
      <c r="Y457" s="34" t="s">
        <v>62</v>
      </c>
      <c r="Z457" s="29" t="s">
        <v>221</v>
      </c>
      <c r="AA457" s="29"/>
      <c r="AB457" s="29"/>
      <c r="AC457" s="29"/>
      <c r="AD457" s="31" t="s">
        <v>233</v>
      </c>
      <c r="AE457" s="31" t="s">
        <v>47</v>
      </c>
    </row>
    <row r="458" spans="1:31" s="35" customFormat="1" ht="24" x14ac:dyDescent="0.2">
      <c r="A458" s="24" t="s">
        <v>1042</v>
      </c>
      <c r="B458" s="25">
        <v>18</v>
      </c>
      <c r="C458" s="25" t="s">
        <v>30</v>
      </c>
      <c r="D458" s="26" t="s">
        <v>47</v>
      </c>
      <c r="E458" s="32" t="s">
        <v>2268</v>
      </c>
      <c r="F458" s="32" t="s">
        <v>2269</v>
      </c>
      <c r="G458" s="33"/>
      <c r="H458" s="32" t="s">
        <v>225</v>
      </c>
      <c r="I458" s="25">
        <v>2020</v>
      </c>
      <c r="J458" s="25">
        <v>2025</v>
      </c>
      <c r="K458" s="25" t="s">
        <v>57</v>
      </c>
      <c r="L458" s="25"/>
      <c r="M458" s="25"/>
      <c r="N458" s="25" t="s">
        <v>907</v>
      </c>
      <c r="O458" s="25" t="s">
        <v>46</v>
      </c>
      <c r="P458" s="26" t="s">
        <v>38</v>
      </c>
      <c r="Q458" s="26"/>
      <c r="R458" s="26"/>
      <c r="S458" s="27" t="s">
        <v>2270</v>
      </c>
      <c r="T458" s="27"/>
      <c r="U458" s="27"/>
      <c r="V458" s="28">
        <v>40000</v>
      </c>
      <c r="W458" s="34">
        <v>0</v>
      </c>
      <c r="X458" s="30">
        <v>40000</v>
      </c>
      <c r="Y458" s="34" t="s">
        <v>62</v>
      </c>
      <c r="Z458" s="29" t="s">
        <v>1529</v>
      </c>
      <c r="AA458" s="29"/>
      <c r="AB458" s="29"/>
      <c r="AC458" s="29"/>
      <c r="AD458" s="31" t="s">
        <v>30</v>
      </c>
      <c r="AE458" s="31" t="s">
        <v>47</v>
      </c>
    </row>
    <row r="459" spans="1:31" s="35" customFormat="1" ht="24" x14ac:dyDescent="0.2">
      <c r="A459" s="24" t="s">
        <v>1042</v>
      </c>
      <c r="B459" s="25">
        <v>19</v>
      </c>
      <c r="C459" s="25" t="s">
        <v>30</v>
      </c>
      <c r="D459" s="26" t="s">
        <v>47</v>
      </c>
      <c r="E459" s="32" t="s">
        <v>2319</v>
      </c>
      <c r="F459" s="32" t="s">
        <v>2272</v>
      </c>
      <c r="G459" s="33"/>
      <c r="H459" s="32" t="s">
        <v>225</v>
      </c>
      <c r="I459" s="25">
        <v>2020</v>
      </c>
      <c r="J459" s="25">
        <v>2025</v>
      </c>
      <c r="K459" s="25" t="s">
        <v>36</v>
      </c>
      <c r="L459" s="25"/>
      <c r="M459" s="25"/>
      <c r="N459" s="25" t="s">
        <v>907</v>
      </c>
      <c r="O459" s="25" t="s">
        <v>46</v>
      </c>
      <c r="P459" s="26" t="s">
        <v>38</v>
      </c>
      <c r="Q459" s="26"/>
      <c r="R459" s="26"/>
      <c r="S459" s="27" t="s">
        <v>2124</v>
      </c>
      <c r="T459" s="27"/>
      <c r="U459" s="27"/>
      <c r="V459" s="28">
        <v>75000</v>
      </c>
      <c r="W459" s="34">
        <v>0</v>
      </c>
      <c r="X459" s="30">
        <v>75000</v>
      </c>
      <c r="Y459" s="34" t="s">
        <v>116</v>
      </c>
      <c r="Z459" s="29" t="s">
        <v>221</v>
      </c>
      <c r="AA459" s="29"/>
      <c r="AB459" s="29"/>
      <c r="AC459" s="29"/>
      <c r="AD459" s="31" t="s">
        <v>30</v>
      </c>
      <c r="AE459" s="31" t="s">
        <v>47</v>
      </c>
    </row>
    <row r="460" spans="1:31" s="35" customFormat="1" ht="24" x14ac:dyDescent="0.2">
      <c r="A460" s="24" t="s">
        <v>1042</v>
      </c>
      <c r="B460" s="25">
        <v>20</v>
      </c>
      <c r="C460" s="25" t="s">
        <v>30</v>
      </c>
      <c r="D460" s="26" t="s">
        <v>47</v>
      </c>
      <c r="E460" s="32" t="s">
        <v>2273</v>
      </c>
      <c r="F460" s="32" t="s">
        <v>2274</v>
      </c>
      <c r="G460" s="33"/>
      <c r="H460" s="32" t="s">
        <v>225</v>
      </c>
      <c r="I460" s="25">
        <v>2018</v>
      </c>
      <c r="J460" s="25">
        <v>2020</v>
      </c>
      <c r="K460" s="25" t="s">
        <v>36</v>
      </c>
      <c r="L460" s="25"/>
      <c r="M460" s="25"/>
      <c r="N460" s="25" t="s">
        <v>907</v>
      </c>
      <c r="O460" s="25" t="s">
        <v>46</v>
      </c>
      <c r="P460" s="26" t="s">
        <v>38</v>
      </c>
      <c r="Q460" s="26"/>
      <c r="R460" s="26"/>
      <c r="S460" s="27" t="s">
        <v>2275</v>
      </c>
      <c r="T460" s="27"/>
      <c r="U460" s="27"/>
      <c r="V460" s="28">
        <v>40000</v>
      </c>
      <c r="W460" s="34">
        <v>0</v>
      </c>
      <c r="X460" s="30">
        <v>40000</v>
      </c>
      <c r="Y460" s="34" t="s">
        <v>62</v>
      </c>
      <c r="Z460" s="29" t="s">
        <v>52</v>
      </c>
      <c r="AA460" s="29"/>
      <c r="AB460" s="29"/>
      <c r="AC460" s="29"/>
      <c r="AD460" s="31" t="s">
        <v>30</v>
      </c>
      <c r="AE460" s="31" t="s">
        <v>47</v>
      </c>
    </row>
    <row r="461" spans="1:31" s="35" customFormat="1" ht="36" x14ac:dyDescent="0.2">
      <c r="A461" s="24" t="s">
        <v>1042</v>
      </c>
      <c r="B461" s="25">
        <v>21</v>
      </c>
      <c r="C461" s="25" t="s">
        <v>58</v>
      </c>
      <c r="D461" s="26" t="s">
        <v>291</v>
      </c>
      <c r="E461" s="32" t="s">
        <v>2320</v>
      </c>
      <c r="F461" s="32" t="s">
        <v>2321</v>
      </c>
      <c r="G461" s="33"/>
      <c r="H461" s="32" t="s">
        <v>225</v>
      </c>
      <c r="I461" s="25">
        <v>2018</v>
      </c>
      <c r="J461" s="25">
        <v>2030</v>
      </c>
      <c r="K461" s="25" t="s">
        <v>36</v>
      </c>
      <c r="L461" s="25"/>
      <c r="M461" s="25"/>
      <c r="N461" s="25" t="s">
        <v>907</v>
      </c>
      <c r="O461" s="25" t="s">
        <v>1492</v>
      </c>
      <c r="P461" s="26" t="s">
        <v>186</v>
      </c>
      <c r="Q461" s="26"/>
      <c r="R461" s="26"/>
      <c r="S461" s="27" t="s">
        <v>2322</v>
      </c>
      <c r="T461" s="27"/>
      <c r="U461" s="27"/>
      <c r="V461" s="28">
        <v>10000</v>
      </c>
      <c r="W461" s="34">
        <v>0</v>
      </c>
      <c r="X461" s="30">
        <v>10000</v>
      </c>
      <c r="Y461" s="34" t="s">
        <v>42</v>
      </c>
      <c r="Z461" s="29" t="s">
        <v>344</v>
      </c>
      <c r="AA461" s="29"/>
      <c r="AB461" s="29"/>
      <c r="AC461" s="29"/>
      <c r="AD461" s="31" t="s">
        <v>58</v>
      </c>
      <c r="AE461" s="31" t="s">
        <v>291</v>
      </c>
    </row>
    <row r="462" spans="1:31" s="35" customFormat="1" ht="24" x14ac:dyDescent="0.2">
      <c r="A462" s="24" t="s">
        <v>1042</v>
      </c>
      <c r="B462" s="25">
        <v>22</v>
      </c>
      <c r="C462" s="25" t="s">
        <v>30</v>
      </c>
      <c r="D462" s="26" t="s">
        <v>291</v>
      </c>
      <c r="E462" s="32" t="s">
        <v>2276</v>
      </c>
      <c r="F462" s="32" t="s">
        <v>2277</v>
      </c>
      <c r="G462" s="33"/>
      <c r="H462" s="32" t="s">
        <v>225</v>
      </c>
      <c r="I462" s="25">
        <v>2016</v>
      </c>
      <c r="J462" s="25">
        <v>2030</v>
      </c>
      <c r="K462" s="25" t="s">
        <v>57</v>
      </c>
      <c r="L462" s="25"/>
      <c r="M462" s="25"/>
      <c r="N462" s="25" t="s">
        <v>907</v>
      </c>
      <c r="O462" s="25" t="s">
        <v>1492</v>
      </c>
      <c r="P462" s="26" t="s">
        <v>179</v>
      </c>
      <c r="Q462" s="26"/>
      <c r="R462" s="26"/>
      <c r="S462" s="27" t="s">
        <v>2278</v>
      </c>
      <c r="T462" s="27"/>
      <c r="U462" s="27"/>
      <c r="V462" s="28">
        <v>5000</v>
      </c>
      <c r="W462" s="34">
        <v>0</v>
      </c>
      <c r="X462" s="30">
        <v>5000</v>
      </c>
      <c r="Y462" s="34" t="s">
        <v>42</v>
      </c>
      <c r="Z462" s="29" t="s">
        <v>221</v>
      </c>
      <c r="AA462" s="29"/>
      <c r="AB462" s="29"/>
      <c r="AC462" s="29"/>
      <c r="AD462" s="31" t="s">
        <v>30</v>
      </c>
      <c r="AE462" s="31" t="s">
        <v>291</v>
      </c>
    </row>
    <row r="463" spans="1:31" s="35" customFormat="1" ht="24" x14ac:dyDescent="0.2">
      <c r="A463" s="24" t="s">
        <v>1042</v>
      </c>
      <c r="B463" s="25">
        <v>23</v>
      </c>
      <c r="C463" s="25" t="s">
        <v>30</v>
      </c>
      <c r="D463" s="26" t="s">
        <v>291</v>
      </c>
      <c r="E463" s="32" t="s">
        <v>2279</v>
      </c>
      <c r="F463" s="32" t="s">
        <v>2280</v>
      </c>
      <c r="G463" s="33"/>
      <c r="H463" s="32" t="s">
        <v>225</v>
      </c>
      <c r="I463" s="25">
        <v>2018</v>
      </c>
      <c r="J463" s="25">
        <v>2030</v>
      </c>
      <c r="K463" s="25" t="s">
        <v>36</v>
      </c>
      <c r="L463" s="25"/>
      <c r="M463" s="25"/>
      <c r="N463" s="25" t="s">
        <v>907</v>
      </c>
      <c r="O463" s="25" t="s">
        <v>37</v>
      </c>
      <c r="P463" s="26" t="s">
        <v>605</v>
      </c>
      <c r="Q463" s="26"/>
      <c r="R463" s="26"/>
      <c r="S463" s="27" t="s">
        <v>2281</v>
      </c>
      <c r="T463" s="27"/>
      <c r="U463" s="27"/>
      <c r="V463" s="28">
        <v>5000</v>
      </c>
      <c r="W463" s="34">
        <v>0</v>
      </c>
      <c r="X463" s="30">
        <v>5000</v>
      </c>
      <c r="Y463" s="34" t="s">
        <v>42</v>
      </c>
      <c r="Z463" s="29" t="s">
        <v>285</v>
      </c>
      <c r="AA463" s="29"/>
      <c r="AB463" s="29"/>
      <c r="AC463" s="29"/>
      <c r="AD463" s="31" t="s">
        <v>30</v>
      </c>
      <c r="AE463" s="31" t="s">
        <v>291</v>
      </c>
    </row>
    <row r="464" spans="1:31" s="35" customFormat="1" ht="36" x14ac:dyDescent="0.2">
      <c r="A464" s="24" t="s">
        <v>1042</v>
      </c>
      <c r="B464" s="25">
        <v>24</v>
      </c>
      <c r="C464" s="25" t="s">
        <v>30</v>
      </c>
      <c r="D464" s="26" t="s">
        <v>181</v>
      </c>
      <c r="E464" s="32" t="s">
        <v>2286</v>
      </c>
      <c r="F464" s="32" t="s">
        <v>2287</v>
      </c>
      <c r="G464" s="33"/>
      <c r="H464" s="32" t="s">
        <v>225</v>
      </c>
      <c r="I464" s="25">
        <v>2018</v>
      </c>
      <c r="J464" s="25">
        <v>2030</v>
      </c>
      <c r="K464" s="25" t="s">
        <v>36</v>
      </c>
      <c r="L464" s="25"/>
      <c r="M464" s="25"/>
      <c r="N464" s="25" t="s">
        <v>907</v>
      </c>
      <c r="O464" s="25" t="s">
        <v>37</v>
      </c>
      <c r="P464" s="26" t="s">
        <v>186</v>
      </c>
      <c r="Q464" s="26"/>
      <c r="R464" s="26"/>
      <c r="S464" s="27" t="s">
        <v>2288</v>
      </c>
      <c r="T464" s="27"/>
      <c r="U464" s="27"/>
      <c r="V464" s="28">
        <v>20000</v>
      </c>
      <c r="W464" s="34">
        <v>0</v>
      </c>
      <c r="X464" s="30">
        <v>20000</v>
      </c>
      <c r="Y464" s="34" t="s">
        <v>62</v>
      </c>
      <c r="Z464" s="29" t="s">
        <v>422</v>
      </c>
      <c r="AA464" s="29"/>
      <c r="AB464" s="29"/>
      <c r="AC464" s="29"/>
      <c r="AD464" s="31" t="s">
        <v>30</v>
      </c>
      <c r="AE464" s="31" t="s">
        <v>181</v>
      </c>
    </row>
    <row r="465" spans="1:31" s="35" customFormat="1" ht="36" x14ac:dyDescent="0.2">
      <c r="A465" s="24" t="s">
        <v>1042</v>
      </c>
      <c r="B465" s="25">
        <v>25</v>
      </c>
      <c r="C465" s="25" t="s">
        <v>30</v>
      </c>
      <c r="D465" s="26" t="s">
        <v>181</v>
      </c>
      <c r="E465" s="32" t="s">
        <v>2289</v>
      </c>
      <c r="F465" s="32" t="s">
        <v>2290</v>
      </c>
      <c r="G465" s="33"/>
      <c r="H465" s="32" t="s">
        <v>225</v>
      </c>
      <c r="I465" s="25">
        <v>2018</v>
      </c>
      <c r="J465" s="25">
        <v>2030</v>
      </c>
      <c r="K465" s="25" t="s">
        <v>36</v>
      </c>
      <c r="L465" s="25"/>
      <c r="M465" s="25"/>
      <c r="N465" s="25" t="s">
        <v>907</v>
      </c>
      <c r="O465" s="25" t="s">
        <v>37</v>
      </c>
      <c r="P465" s="26" t="s">
        <v>186</v>
      </c>
      <c r="Q465" s="26"/>
      <c r="R465" s="26"/>
      <c r="S465" s="27" t="s">
        <v>2291</v>
      </c>
      <c r="T465" s="27"/>
      <c r="U465" s="27"/>
      <c r="V465" s="28">
        <v>10000</v>
      </c>
      <c r="W465" s="34">
        <v>0</v>
      </c>
      <c r="X465" s="30">
        <v>10000</v>
      </c>
      <c r="Y465" s="34" t="s">
        <v>42</v>
      </c>
      <c r="Z465" s="29" t="s">
        <v>557</v>
      </c>
      <c r="AA465" s="29"/>
      <c r="AB465" s="29"/>
      <c r="AC465" s="29"/>
      <c r="AD465" s="31" t="s">
        <v>30</v>
      </c>
      <c r="AE465" s="31" t="s">
        <v>181</v>
      </c>
    </row>
    <row r="466" spans="1:31" s="35" customFormat="1" ht="48" x14ac:dyDescent="0.2">
      <c r="A466" s="24" t="s">
        <v>1042</v>
      </c>
      <c r="B466" s="25">
        <v>26</v>
      </c>
      <c r="C466" s="25" t="s">
        <v>30</v>
      </c>
      <c r="D466" s="26" t="s">
        <v>181</v>
      </c>
      <c r="E466" s="32" t="s">
        <v>2292</v>
      </c>
      <c r="F466" s="32" t="s">
        <v>2293</v>
      </c>
      <c r="G466" s="33"/>
      <c r="H466" s="32" t="s">
        <v>225</v>
      </c>
      <c r="I466" s="25">
        <v>2018</v>
      </c>
      <c r="J466" s="25">
        <v>2030</v>
      </c>
      <c r="K466" s="25" t="s">
        <v>36</v>
      </c>
      <c r="L466" s="25"/>
      <c r="M466" s="25"/>
      <c r="N466" s="25" t="s">
        <v>907</v>
      </c>
      <c r="O466" s="25" t="s">
        <v>37</v>
      </c>
      <c r="P466" s="26" t="s">
        <v>144</v>
      </c>
      <c r="Q466" s="26"/>
      <c r="R466" s="26"/>
      <c r="S466" s="27" t="s">
        <v>2288</v>
      </c>
      <c r="T466" s="27"/>
      <c r="U466" s="27"/>
      <c r="V466" s="28"/>
      <c r="W466" s="34">
        <v>0</v>
      </c>
      <c r="X466" s="30">
        <v>0</v>
      </c>
      <c r="Y466" s="34" t="s">
        <v>42</v>
      </c>
      <c r="Z466" s="29" t="s">
        <v>106</v>
      </c>
      <c r="AA466" s="29"/>
      <c r="AB466" s="29"/>
      <c r="AC466" s="29"/>
      <c r="AD466" s="31" t="s">
        <v>30</v>
      </c>
      <c r="AE466" s="31" t="s">
        <v>181</v>
      </c>
    </row>
    <row r="467" spans="1:31" s="35" customFormat="1" ht="36" x14ac:dyDescent="0.2">
      <c r="A467" s="24" t="s">
        <v>1042</v>
      </c>
      <c r="B467" s="25">
        <v>27</v>
      </c>
      <c r="C467" s="25" t="s">
        <v>30</v>
      </c>
      <c r="D467" s="16" t="s">
        <v>676</v>
      </c>
      <c r="E467" s="32" t="s">
        <v>2294</v>
      </c>
      <c r="F467" s="32" t="s">
        <v>2295</v>
      </c>
      <c r="G467" s="33"/>
      <c r="H467" s="32" t="s">
        <v>225</v>
      </c>
      <c r="I467" s="25">
        <v>2020</v>
      </c>
      <c r="J467" s="25">
        <v>2021</v>
      </c>
      <c r="K467" s="25" t="s">
        <v>36</v>
      </c>
      <c r="L467" s="25"/>
      <c r="M467" s="25"/>
      <c r="N467" s="25" t="s">
        <v>907</v>
      </c>
      <c r="O467" s="25" t="s">
        <v>1492</v>
      </c>
      <c r="P467" s="26" t="s">
        <v>186</v>
      </c>
      <c r="Q467" s="26"/>
      <c r="R467" s="26"/>
      <c r="S467" s="27" t="s">
        <v>2275</v>
      </c>
      <c r="T467" s="27"/>
      <c r="U467" s="27"/>
      <c r="V467" s="28">
        <v>8000</v>
      </c>
      <c r="W467" s="34">
        <v>0</v>
      </c>
      <c r="X467" s="30">
        <v>8000</v>
      </c>
      <c r="Y467" s="34" t="s">
        <v>42</v>
      </c>
      <c r="Z467" s="29" t="s">
        <v>106</v>
      </c>
      <c r="AA467" s="29"/>
      <c r="AB467" s="29"/>
      <c r="AC467" s="29"/>
      <c r="AD467" s="31" t="s">
        <v>30</v>
      </c>
      <c r="AE467" s="31" t="s">
        <v>31</v>
      </c>
    </row>
    <row r="468" spans="1:31" s="35" customFormat="1" ht="36" x14ac:dyDescent="0.2">
      <c r="A468" s="24" t="s">
        <v>1042</v>
      </c>
      <c r="B468" s="25">
        <v>28</v>
      </c>
      <c r="C468" s="25" t="s">
        <v>30</v>
      </c>
      <c r="D468" s="16" t="s">
        <v>676</v>
      </c>
      <c r="E468" s="32" t="s">
        <v>2296</v>
      </c>
      <c r="F468" s="32" t="s">
        <v>2297</v>
      </c>
      <c r="G468" s="33"/>
      <c r="H468" s="32" t="s">
        <v>225</v>
      </c>
      <c r="I468" s="25">
        <v>2018</v>
      </c>
      <c r="J468" s="25">
        <v>2030</v>
      </c>
      <c r="K468" s="25" t="s">
        <v>36</v>
      </c>
      <c r="L468" s="25"/>
      <c r="M468" s="25"/>
      <c r="N468" s="25" t="s">
        <v>907</v>
      </c>
      <c r="O468" s="25" t="s">
        <v>1492</v>
      </c>
      <c r="P468" s="26" t="s">
        <v>144</v>
      </c>
      <c r="Q468" s="26"/>
      <c r="R468" s="26"/>
      <c r="S468" s="27" t="s">
        <v>2275</v>
      </c>
      <c r="T468" s="27"/>
      <c r="U468" s="27"/>
      <c r="V468" s="28">
        <v>20000</v>
      </c>
      <c r="W468" s="34">
        <v>0</v>
      </c>
      <c r="X468" s="30">
        <v>20000</v>
      </c>
      <c r="Y468" s="34" t="s">
        <v>62</v>
      </c>
      <c r="Z468" s="29" t="s">
        <v>422</v>
      </c>
      <c r="AA468" s="29"/>
      <c r="AB468" s="29"/>
      <c r="AC468" s="29"/>
      <c r="AD468" s="31" t="s">
        <v>30</v>
      </c>
      <c r="AE468" s="31" t="s">
        <v>31</v>
      </c>
    </row>
    <row r="469" spans="1:31" s="35" customFormat="1" ht="48" x14ac:dyDescent="0.2">
      <c r="A469" s="24" t="s">
        <v>1042</v>
      </c>
      <c r="B469" s="25">
        <v>29</v>
      </c>
      <c r="C469" s="25" t="s">
        <v>30</v>
      </c>
      <c r="D469" s="26" t="s">
        <v>106</v>
      </c>
      <c r="E469" s="32" t="s">
        <v>2301</v>
      </c>
      <c r="F469" s="32" t="s">
        <v>2302</v>
      </c>
      <c r="G469" s="33"/>
      <c r="H469" s="32" t="s">
        <v>225</v>
      </c>
      <c r="I469" s="25">
        <v>2020</v>
      </c>
      <c r="J469" s="25">
        <v>2025</v>
      </c>
      <c r="K469" s="25" t="s">
        <v>36</v>
      </c>
      <c r="L469" s="25"/>
      <c r="M469" s="25"/>
      <c r="N469" s="25" t="s">
        <v>907</v>
      </c>
      <c r="O469" s="25" t="s">
        <v>1492</v>
      </c>
      <c r="P469" s="26" t="s">
        <v>186</v>
      </c>
      <c r="Q469" s="26"/>
      <c r="R469" s="26"/>
      <c r="S469" s="27" t="s">
        <v>2303</v>
      </c>
      <c r="T469" s="27"/>
      <c r="U469" s="27"/>
      <c r="V469" s="28">
        <v>5000</v>
      </c>
      <c r="W469" s="34">
        <v>0</v>
      </c>
      <c r="X469" s="30">
        <v>5000</v>
      </c>
      <c r="Y469" s="34" t="s">
        <v>42</v>
      </c>
      <c r="Z469" s="29" t="s">
        <v>422</v>
      </c>
      <c r="AA469" s="29"/>
      <c r="AB469" s="29"/>
      <c r="AC469" s="29"/>
      <c r="AD469" s="31" t="s">
        <v>30</v>
      </c>
      <c r="AE469" s="31" t="s">
        <v>106</v>
      </c>
    </row>
    <row r="470" spans="1:31" s="35" customFormat="1" ht="36" x14ac:dyDescent="0.2">
      <c r="A470" s="24" t="s">
        <v>1042</v>
      </c>
      <c r="B470" s="25">
        <v>30</v>
      </c>
      <c r="C470" s="25" t="s">
        <v>58</v>
      </c>
      <c r="D470" s="26" t="s">
        <v>106</v>
      </c>
      <c r="E470" s="32" t="s">
        <v>2304</v>
      </c>
      <c r="F470" s="32" t="s">
        <v>2305</v>
      </c>
      <c r="G470" s="33"/>
      <c r="H470" s="32" t="s">
        <v>225</v>
      </c>
      <c r="I470" s="25">
        <v>2018</v>
      </c>
      <c r="J470" s="25">
        <v>2020</v>
      </c>
      <c r="K470" s="25" t="s">
        <v>57</v>
      </c>
      <c r="L470" s="25"/>
      <c r="M470" s="25"/>
      <c r="N470" s="25" t="s">
        <v>907</v>
      </c>
      <c r="O470" s="25" t="s">
        <v>1492</v>
      </c>
      <c r="P470" s="26" t="s">
        <v>186</v>
      </c>
      <c r="Q470" s="26"/>
      <c r="R470" s="26"/>
      <c r="S470" s="27" t="s">
        <v>2306</v>
      </c>
      <c r="T470" s="27"/>
      <c r="U470" s="27"/>
      <c r="V470" s="28">
        <v>15000</v>
      </c>
      <c r="W470" s="34">
        <v>0</v>
      </c>
      <c r="X470" s="30">
        <v>15000</v>
      </c>
      <c r="Y470" s="34" t="s">
        <v>42</v>
      </c>
      <c r="Z470" s="29" t="s">
        <v>106</v>
      </c>
      <c r="AA470" s="29"/>
      <c r="AB470" s="29"/>
      <c r="AC470" s="29"/>
      <c r="AD470" s="31" t="s">
        <v>58</v>
      </c>
      <c r="AE470" s="31" t="s">
        <v>106</v>
      </c>
    </row>
    <row r="471" spans="1:31" s="35" customFormat="1" ht="36" x14ac:dyDescent="0.2">
      <c r="A471" s="24" t="s">
        <v>1025</v>
      </c>
      <c r="B471" s="25">
        <v>1</v>
      </c>
      <c r="C471" s="25" t="s">
        <v>30</v>
      </c>
      <c r="D471" s="26" t="s">
        <v>52</v>
      </c>
      <c r="E471" s="32" t="s">
        <v>3945</v>
      </c>
      <c r="F471" s="32" t="s">
        <v>3067</v>
      </c>
      <c r="G471" s="33" t="s">
        <v>3946</v>
      </c>
      <c r="H471" s="32" t="s">
        <v>2802</v>
      </c>
      <c r="I471" s="25">
        <v>2006</v>
      </c>
      <c r="J471" s="25">
        <v>2030</v>
      </c>
      <c r="K471" s="25" t="s">
        <v>57</v>
      </c>
      <c r="L471" s="25"/>
      <c r="M471" s="25"/>
      <c r="N471" s="25"/>
      <c r="O471" s="25" t="s">
        <v>67</v>
      </c>
      <c r="P471" s="26" t="s">
        <v>68</v>
      </c>
      <c r="Q471" s="26"/>
      <c r="R471" s="26"/>
      <c r="S471" s="27"/>
      <c r="T471" s="27"/>
      <c r="U471" s="27"/>
      <c r="V471" s="28">
        <v>771000</v>
      </c>
      <c r="W471" s="34">
        <v>0</v>
      </c>
      <c r="X471" s="30">
        <v>771000</v>
      </c>
      <c r="Y471" s="34"/>
      <c r="Z471" s="29" t="s">
        <v>52</v>
      </c>
      <c r="AA471" s="29"/>
      <c r="AB471" s="29"/>
      <c r="AC471" s="29" t="s">
        <v>3947</v>
      </c>
      <c r="AD471" s="31" t="s">
        <v>30</v>
      </c>
      <c r="AE471" s="31" t="s">
        <v>52</v>
      </c>
    </row>
    <row r="472" spans="1:31" s="35" customFormat="1" ht="48" x14ac:dyDescent="0.2">
      <c r="A472" s="24" t="s">
        <v>1025</v>
      </c>
      <c r="B472" s="25">
        <v>2</v>
      </c>
      <c r="C472" s="25" t="s">
        <v>30</v>
      </c>
      <c r="D472" s="26" t="s">
        <v>52</v>
      </c>
      <c r="E472" s="32" t="s">
        <v>1282</v>
      </c>
      <c r="F472" s="32" t="s">
        <v>3948</v>
      </c>
      <c r="G472" s="33" t="s">
        <v>3949</v>
      </c>
      <c r="H472" s="32" t="s">
        <v>2802</v>
      </c>
      <c r="I472" s="25">
        <v>2020</v>
      </c>
      <c r="J472" s="25">
        <v>2025</v>
      </c>
      <c r="K472" s="25" t="s">
        <v>36</v>
      </c>
      <c r="L472" s="25"/>
      <c r="M472" s="25"/>
      <c r="N472" s="25"/>
      <c r="O472" s="25" t="s">
        <v>67</v>
      </c>
      <c r="P472" s="26" t="s">
        <v>68</v>
      </c>
      <c r="Q472" s="26"/>
      <c r="R472" s="26"/>
      <c r="S472" s="27"/>
      <c r="T472" s="27"/>
      <c r="U472" s="27"/>
      <c r="V472" s="28">
        <v>5000</v>
      </c>
      <c r="W472" s="34">
        <v>0</v>
      </c>
      <c r="X472" s="30">
        <v>5000</v>
      </c>
      <c r="Y472" s="34"/>
      <c r="Z472" s="29" t="s">
        <v>52</v>
      </c>
      <c r="AA472" s="29"/>
      <c r="AB472" s="29"/>
      <c r="AC472" s="29" t="s">
        <v>3947</v>
      </c>
      <c r="AD472" s="31" t="s">
        <v>30</v>
      </c>
      <c r="AE472" s="31" t="s">
        <v>52</v>
      </c>
    </row>
    <row r="473" spans="1:31" s="35" customFormat="1" ht="36" x14ac:dyDescent="0.2">
      <c r="A473" s="24" t="s">
        <v>1025</v>
      </c>
      <c r="B473" s="25">
        <v>3</v>
      </c>
      <c r="C473" s="25" t="s">
        <v>58</v>
      </c>
      <c r="D473" s="26" t="s">
        <v>52</v>
      </c>
      <c r="E473" s="32" t="s">
        <v>3020</v>
      </c>
      <c r="F473" s="32" t="s">
        <v>3950</v>
      </c>
      <c r="G473" s="33" t="s">
        <v>3951</v>
      </c>
      <c r="H473" s="32" t="s">
        <v>3952</v>
      </c>
      <c r="I473" s="25">
        <v>2020</v>
      </c>
      <c r="J473" s="25">
        <v>2025</v>
      </c>
      <c r="K473" s="25" t="s">
        <v>36</v>
      </c>
      <c r="L473" s="25"/>
      <c r="M473" s="25"/>
      <c r="N473" s="25"/>
      <c r="O473" s="25" t="s">
        <v>67</v>
      </c>
      <c r="P473" s="26" t="s">
        <v>68</v>
      </c>
      <c r="Q473" s="26"/>
      <c r="R473" s="26"/>
      <c r="S473" s="27"/>
      <c r="T473" s="27"/>
      <c r="U473" s="27"/>
      <c r="V473" s="28">
        <v>5000</v>
      </c>
      <c r="W473" s="34">
        <v>1000</v>
      </c>
      <c r="X473" s="30">
        <v>10000</v>
      </c>
      <c r="Y473" s="34"/>
      <c r="Z473" s="29"/>
      <c r="AA473" s="29"/>
      <c r="AB473" s="29"/>
      <c r="AC473" s="29"/>
      <c r="AD473" s="31" t="s">
        <v>58</v>
      </c>
      <c r="AE473" s="31" t="s">
        <v>52</v>
      </c>
    </row>
    <row r="474" spans="1:31" s="35" customFormat="1" ht="36" x14ac:dyDescent="0.2">
      <c r="A474" s="24" t="s">
        <v>1025</v>
      </c>
      <c r="B474" s="25">
        <v>4</v>
      </c>
      <c r="C474" s="25" t="s">
        <v>216</v>
      </c>
      <c r="D474" s="26" t="s">
        <v>47</v>
      </c>
      <c r="E474" s="32" t="s">
        <v>633</v>
      </c>
      <c r="F474" s="32" t="s">
        <v>3953</v>
      </c>
      <c r="G474" s="33" t="s">
        <v>3954</v>
      </c>
      <c r="H474" s="32" t="s">
        <v>3955</v>
      </c>
      <c r="I474" s="25">
        <v>2020</v>
      </c>
      <c r="J474" s="25">
        <v>2025</v>
      </c>
      <c r="K474" s="25" t="s">
        <v>36</v>
      </c>
      <c r="L474" s="25"/>
      <c r="M474" s="25"/>
      <c r="N474" s="25"/>
      <c r="O474" s="25" t="s">
        <v>67</v>
      </c>
      <c r="P474" s="26" t="s">
        <v>68</v>
      </c>
      <c r="Q474" s="26"/>
      <c r="R474" s="26"/>
      <c r="S474" s="27"/>
      <c r="T474" s="27"/>
      <c r="U474" s="27"/>
      <c r="V474" s="28">
        <v>21000</v>
      </c>
      <c r="W474" s="34"/>
      <c r="X474" s="30">
        <v>21000</v>
      </c>
      <c r="Y474" s="34"/>
      <c r="Z474" s="29"/>
      <c r="AA474" s="29"/>
      <c r="AB474" s="29"/>
      <c r="AC474" s="29"/>
      <c r="AD474" s="31" t="s">
        <v>216</v>
      </c>
      <c r="AE474" s="31" t="s">
        <v>47</v>
      </c>
    </row>
    <row r="475" spans="1:31" s="35" customFormat="1" ht="36" x14ac:dyDescent="0.2">
      <c r="A475" s="24" t="s">
        <v>1025</v>
      </c>
      <c r="B475" s="25">
        <v>5</v>
      </c>
      <c r="C475" s="25" t="s">
        <v>30</v>
      </c>
      <c r="D475" s="26" t="s">
        <v>52</v>
      </c>
      <c r="E475" s="32" t="s">
        <v>642</v>
      </c>
      <c r="F475" s="32" t="s">
        <v>2822</v>
      </c>
      <c r="G475" s="33" t="s">
        <v>2823</v>
      </c>
      <c r="H475" s="32" t="s">
        <v>2802</v>
      </c>
      <c r="I475" s="25">
        <v>2020</v>
      </c>
      <c r="J475" s="25">
        <v>2021</v>
      </c>
      <c r="K475" s="25" t="s">
        <v>36</v>
      </c>
      <c r="L475" s="25"/>
      <c r="M475" s="25"/>
      <c r="N475" s="25"/>
      <c r="O475" s="25" t="s">
        <v>67</v>
      </c>
      <c r="P475" s="26" t="s">
        <v>68</v>
      </c>
      <c r="Q475" s="26"/>
      <c r="R475" s="26"/>
      <c r="S475" s="27"/>
      <c r="T475" s="27"/>
      <c r="U475" s="27"/>
      <c r="V475" s="28">
        <v>1921</v>
      </c>
      <c r="W475" s="34"/>
      <c r="X475" s="30">
        <v>1921</v>
      </c>
      <c r="Y475" s="34"/>
      <c r="Z475" s="29"/>
      <c r="AA475" s="29"/>
      <c r="AB475" s="29"/>
      <c r="AC475" s="29"/>
      <c r="AD475" s="31" t="s">
        <v>30</v>
      </c>
      <c r="AE475" s="31" t="s">
        <v>52</v>
      </c>
    </row>
    <row r="476" spans="1:31" s="35" customFormat="1" ht="24" x14ac:dyDescent="0.2">
      <c r="A476" s="24" t="s">
        <v>1025</v>
      </c>
      <c r="B476" s="25">
        <v>6</v>
      </c>
      <c r="C476" s="25" t="s">
        <v>58</v>
      </c>
      <c r="D476" s="26" t="s">
        <v>52</v>
      </c>
      <c r="E476" s="32" t="s">
        <v>3027</v>
      </c>
      <c r="F476" s="32" t="s">
        <v>3028</v>
      </c>
      <c r="G476" s="33" t="s">
        <v>3956</v>
      </c>
      <c r="H476" s="32" t="s">
        <v>2802</v>
      </c>
      <c r="I476" s="25">
        <v>2020</v>
      </c>
      <c r="J476" s="25">
        <v>2030</v>
      </c>
      <c r="K476" s="25" t="s">
        <v>36</v>
      </c>
      <c r="L476" s="25"/>
      <c r="M476" s="25"/>
      <c r="N476" s="25"/>
      <c r="O476" s="25" t="s">
        <v>111</v>
      </c>
      <c r="P476" s="26" t="s">
        <v>39</v>
      </c>
      <c r="Q476" s="26"/>
      <c r="R476" s="26"/>
      <c r="S476" s="27"/>
      <c r="T476" s="27"/>
      <c r="U476" s="27"/>
      <c r="V476" s="28">
        <v>7000</v>
      </c>
      <c r="W476" s="34">
        <v>0</v>
      </c>
      <c r="X476" s="30">
        <v>7000</v>
      </c>
      <c r="Y476" s="34"/>
      <c r="Z476" s="29"/>
      <c r="AA476" s="29"/>
      <c r="AB476" s="29"/>
      <c r="AC476" s="29"/>
      <c r="AD476" s="31" t="s">
        <v>58</v>
      </c>
      <c r="AE476" s="31" t="s">
        <v>52</v>
      </c>
    </row>
    <row r="477" spans="1:31" s="35" customFormat="1" ht="24" x14ac:dyDescent="0.2">
      <c r="A477" s="24" t="s">
        <v>1025</v>
      </c>
      <c r="B477" s="25">
        <v>7</v>
      </c>
      <c r="C477" s="25" t="s">
        <v>58</v>
      </c>
      <c r="D477" s="16" t="s">
        <v>676</v>
      </c>
      <c r="E477" s="32" t="s">
        <v>651</v>
      </c>
      <c r="F477" s="32" t="s">
        <v>1273</v>
      </c>
      <c r="G477" s="33" t="s">
        <v>3957</v>
      </c>
      <c r="H477" s="32" t="s">
        <v>2802</v>
      </c>
      <c r="I477" s="25">
        <v>2015</v>
      </c>
      <c r="J477" s="25">
        <v>2025</v>
      </c>
      <c r="K477" s="25" t="s">
        <v>57</v>
      </c>
      <c r="L477" s="25"/>
      <c r="M477" s="25"/>
      <c r="N477" s="25"/>
      <c r="O477" s="25" t="s">
        <v>46</v>
      </c>
      <c r="P477" s="26" t="s">
        <v>38</v>
      </c>
      <c r="Q477" s="26"/>
      <c r="R477" s="26"/>
      <c r="S477" s="27"/>
      <c r="T477" s="27"/>
      <c r="U477" s="27"/>
      <c r="V477" s="28">
        <v>10788</v>
      </c>
      <c r="W477" s="34"/>
      <c r="X477" s="30">
        <v>10788</v>
      </c>
      <c r="Y477" s="34"/>
      <c r="Z477" s="29" t="s">
        <v>106</v>
      </c>
      <c r="AA477" s="29"/>
      <c r="AB477" s="29"/>
      <c r="AC477" s="29" t="s">
        <v>696</v>
      </c>
      <c r="AD477" s="31" t="s">
        <v>58</v>
      </c>
      <c r="AE477" s="31" t="s">
        <v>31</v>
      </c>
    </row>
    <row r="478" spans="1:31" s="35" customFormat="1" ht="36" x14ac:dyDescent="0.2">
      <c r="A478" s="24" t="s">
        <v>1025</v>
      </c>
      <c r="B478" s="25">
        <v>8</v>
      </c>
      <c r="C478" s="25" t="s">
        <v>30</v>
      </c>
      <c r="D478" s="26" t="s">
        <v>47</v>
      </c>
      <c r="E478" s="32" t="s">
        <v>1311</v>
      </c>
      <c r="F478" s="32" t="s">
        <v>3958</v>
      </c>
      <c r="G478" s="33" t="s">
        <v>3959</v>
      </c>
      <c r="H478" s="32" t="s">
        <v>2802</v>
      </c>
      <c r="I478" s="25">
        <v>2019</v>
      </c>
      <c r="J478" s="25">
        <v>2030</v>
      </c>
      <c r="K478" s="25" t="s">
        <v>36</v>
      </c>
      <c r="L478" s="25"/>
      <c r="M478" s="25"/>
      <c r="N478" s="25"/>
      <c r="O478" s="25" t="s">
        <v>46</v>
      </c>
      <c r="P478" s="26" t="s">
        <v>38</v>
      </c>
      <c r="Q478" s="26"/>
      <c r="R478" s="26"/>
      <c r="S478" s="27"/>
      <c r="T478" s="27"/>
      <c r="U478" s="27"/>
      <c r="V478" s="28">
        <v>1140</v>
      </c>
      <c r="W478" s="34">
        <v>80000</v>
      </c>
      <c r="X478" s="30">
        <v>881140</v>
      </c>
      <c r="Y478" s="34"/>
      <c r="Z478" s="29"/>
      <c r="AA478" s="29"/>
      <c r="AB478" s="29"/>
      <c r="AC478" s="29"/>
      <c r="AD478" s="31" t="s">
        <v>30</v>
      </c>
      <c r="AE478" s="31" t="s">
        <v>47</v>
      </c>
    </row>
    <row r="479" spans="1:31" s="35" customFormat="1" ht="60" x14ac:dyDescent="0.2">
      <c r="A479" s="24" t="s">
        <v>1025</v>
      </c>
      <c r="B479" s="25">
        <v>9</v>
      </c>
      <c r="C479" s="25" t="s">
        <v>233</v>
      </c>
      <c r="D479" s="26" t="s">
        <v>291</v>
      </c>
      <c r="E479" s="32" t="s">
        <v>622</v>
      </c>
      <c r="F479" s="32" t="s">
        <v>1314</v>
      </c>
      <c r="G479" s="33" t="s">
        <v>3960</v>
      </c>
      <c r="H479" s="32" t="s">
        <v>3961</v>
      </c>
      <c r="I479" s="25">
        <v>2020</v>
      </c>
      <c r="J479" s="25">
        <v>2030</v>
      </c>
      <c r="K479" s="25" t="s">
        <v>36</v>
      </c>
      <c r="L479" s="25"/>
      <c r="M479" s="25"/>
      <c r="N479" s="25"/>
      <c r="O479" s="25" t="s">
        <v>46</v>
      </c>
      <c r="P479" s="26" t="s">
        <v>38</v>
      </c>
      <c r="Q479" s="26"/>
      <c r="R479" s="26"/>
      <c r="S479" s="27"/>
      <c r="T479" s="27"/>
      <c r="U479" s="27"/>
      <c r="V479" s="28">
        <v>5000</v>
      </c>
      <c r="W479" s="34"/>
      <c r="X479" s="30">
        <v>5000</v>
      </c>
      <c r="Y479" s="34"/>
      <c r="Z479" s="29"/>
      <c r="AA479" s="29"/>
      <c r="AB479" s="29"/>
      <c r="AC479" s="29"/>
      <c r="AD479" s="31" t="s">
        <v>233</v>
      </c>
      <c r="AE479" s="31" t="s">
        <v>291</v>
      </c>
    </row>
    <row r="480" spans="1:31" s="35" customFormat="1" ht="60" x14ac:dyDescent="0.2">
      <c r="A480" s="24" t="s">
        <v>1025</v>
      </c>
      <c r="B480" s="25">
        <v>10</v>
      </c>
      <c r="C480" s="25" t="s">
        <v>216</v>
      </c>
      <c r="D480" s="26" t="s">
        <v>47</v>
      </c>
      <c r="E480" s="32" t="s">
        <v>1390</v>
      </c>
      <c r="F480" s="32" t="s">
        <v>3962</v>
      </c>
      <c r="G480" s="33" t="s">
        <v>1392</v>
      </c>
      <c r="H480" s="32" t="s">
        <v>3961</v>
      </c>
      <c r="I480" s="25">
        <v>2020</v>
      </c>
      <c r="J480" s="25">
        <v>2030</v>
      </c>
      <c r="K480" s="25" t="s">
        <v>36</v>
      </c>
      <c r="L480" s="25"/>
      <c r="M480" s="25"/>
      <c r="N480" s="25"/>
      <c r="O480" s="25" t="s">
        <v>46</v>
      </c>
      <c r="P480" s="26" t="s">
        <v>38</v>
      </c>
      <c r="Q480" s="26"/>
      <c r="R480" s="26"/>
      <c r="S480" s="27"/>
      <c r="T480" s="27"/>
      <c r="U480" s="27"/>
      <c r="V480" s="28">
        <v>100000</v>
      </c>
      <c r="W480" s="34"/>
      <c r="X480" s="30">
        <v>100000</v>
      </c>
      <c r="Y480" s="34"/>
      <c r="Z480" s="29"/>
      <c r="AA480" s="29"/>
      <c r="AB480" s="29"/>
      <c r="AC480" s="29"/>
      <c r="AD480" s="31" t="s">
        <v>216</v>
      </c>
      <c r="AE480" s="31" t="s">
        <v>47</v>
      </c>
    </row>
    <row r="481" spans="1:31" s="35" customFormat="1" ht="36" x14ac:dyDescent="0.2">
      <c r="A481" s="24" t="s">
        <v>1018</v>
      </c>
      <c r="B481" s="25">
        <v>1</v>
      </c>
      <c r="C481" s="25" t="s">
        <v>30</v>
      </c>
      <c r="D481" s="16" t="s">
        <v>676</v>
      </c>
      <c r="E481" s="32" t="s">
        <v>1349</v>
      </c>
      <c r="F481" s="32" t="s">
        <v>1350</v>
      </c>
      <c r="G481" s="33" t="s">
        <v>1351</v>
      </c>
      <c r="H481" s="32" t="s">
        <v>1262</v>
      </c>
      <c r="I481" s="25">
        <v>2015</v>
      </c>
      <c r="J481" s="25">
        <v>2025</v>
      </c>
      <c r="K481" s="25"/>
      <c r="L481" s="25"/>
      <c r="M481" s="25"/>
      <c r="N481" s="25"/>
      <c r="O481" s="25" t="s">
        <v>1097</v>
      </c>
      <c r="P481" s="26" t="s">
        <v>39</v>
      </c>
      <c r="Q481" s="26"/>
      <c r="R481" s="26"/>
      <c r="S481" s="27"/>
      <c r="T481" s="27"/>
      <c r="U481" s="27"/>
      <c r="V481" s="28"/>
      <c r="W481" s="34">
        <v>3000</v>
      </c>
      <c r="X481" s="30">
        <v>30000</v>
      </c>
      <c r="Y481" s="34" t="s">
        <v>62</v>
      </c>
      <c r="Z481" s="29"/>
      <c r="AA481" s="29"/>
      <c r="AB481" s="29"/>
      <c r="AC481" s="29"/>
      <c r="AD481" s="31" t="s">
        <v>30</v>
      </c>
      <c r="AE481" s="31" t="s">
        <v>31</v>
      </c>
    </row>
    <row r="482" spans="1:31" s="35" customFormat="1" ht="24" x14ac:dyDescent="0.2">
      <c r="A482" s="24" t="s">
        <v>1018</v>
      </c>
      <c r="B482" s="25">
        <v>2</v>
      </c>
      <c r="C482" s="25" t="s">
        <v>30</v>
      </c>
      <c r="D482" s="26" t="s">
        <v>52</v>
      </c>
      <c r="E482" s="32" t="s">
        <v>1352</v>
      </c>
      <c r="F482" s="32" t="s">
        <v>1353</v>
      </c>
      <c r="G482" s="33" t="s">
        <v>1354</v>
      </c>
      <c r="H482" s="32" t="s">
        <v>907</v>
      </c>
      <c r="I482" s="25">
        <v>2015</v>
      </c>
      <c r="J482" s="25">
        <v>2016</v>
      </c>
      <c r="K482" s="25"/>
      <c r="L482" s="25"/>
      <c r="M482" s="25"/>
      <c r="N482" s="25" t="s">
        <v>289</v>
      </c>
      <c r="O482" s="25" t="s">
        <v>1097</v>
      </c>
      <c r="P482" s="26" t="s">
        <v>123</v>
      </c>
      <c r="Q482" s="26" t="s">
        <v>39</v>
      </c>
      <c r="R482" s="26"/>
      <c r="S482" s="27"/>
      <c r="T482" s="27"/>
      <c r="U482" s="27"/>
      <c r="V482" s="28">
        <v>10000</v>
      </c>
      <c r="W482" s="34">
        <v>0</v>
      </c>
      <c r="X482" s="30">
        <v>10000</v>
      </c>
      <c r="Y482" s="34" t="s">
        <v>42</v>
      </c>
      <c r="Z482" s="29"/>
      <c r="AA482" s="29"/>
      <c r="AB482" s="29"/>
      <c r="AC482" s="29"/>
      <c r="AD482" s="31" t="s">
        <v>30</v>
      </c>
      <c r="AE482" s="31" t="s">
        <v>52</v>
      </c>
    </row>
    <row r="483" spans="1:31" s="35" customFormat="1" ht="24" x14ac:dyDescent="0.2">
      <c r="A483" s="24" t="s">
        <v>1018</v>
      </c>
      <c r="B483" s="25">
        <v>3</v>
      </c>
      <c r="C483" s="25" t="s">
        <v>30</v>
      </c>
      <c r="D483" s="26" t="s">
        <v>52</v>
      </c>
      <c r="E483" s="32" t="s">
        <v>1355</v>
      </c>
      <c r="F483" s="32" t="s">
        <v>1356</v>
      </c>
      <c r="G483" s="33" t="s">
        <v>1357</v>
      </c>
      <c r="H483" s="32" t="s">
        <v>907</v>
      </c>
      <c r="I483" s="25">
        <v>2020</v>
      </c>
      <c r="J483" s="25">
        <v>2025</v>
      </c>
      <c r="K483" s="25"/>
      <c r="L483" s="25"/>
      <c r="M483" s="25"/>
      <c r="N483" s="25"/>
      <c r="O483" s="25" t="s">
        <v>1097</v>
      </c>
      <c r="P483" s="26" t="s">
        <v>39</v>
      </c>
      <c r="Q483" s="26" t="s">
        <v>123</v>
      </c>
      <c r="R483" s="26"/>
      <c r="S483" s="27"/>
      <c r="T483" s="27"/>
      <c r="U483" s="27"/>
      <c r="V483" s="28">
        <v>900000</v>
      </c>
      <c r="W483" s="34"/>
      <c r="X483" s="30">
        <v>900000</v>
      </c>
      <c r="Y483" s="34" t="s">
        <v>116</v>
      </c>
      <c r="Z483" s="29"/>
      <c r="AA483" s="29"/>
      <c r="AB483" s="29"/>
      <c r="AC483" s="29"/>
      <c r="AD483" s="31" t="s">
        <v>30</v>
      </c>
      <c r="AE483" s="31" t="s">
        <v>52</v>
      </c>
    </row>
    <row r="484" spans="1:31" s="35" customFormat="1" ht="36" x14ac:dyDescent="0.2">
      <c r="A484" s="24" t="s">
        <v>1018</v>
      </c>
      <c r="B484" s="25">
        <v>4</v>
      </c>
      <c r="C484" s="25" t="s">
        <v>58</v>
      </c>
      <c r="D484" s="26" t="s">
        <v>52</v>
      </c>
      <c r="E484" s="32" t="s">
        <v>1358</v>
      </c>
      <c r="F484" s="32" t="s">
        <v>1359</v>
      </c>
      <c r="G484" s="33" t="s">
        <v>1360</v>
      </c>
      <c r="H484" s="32" t="s">
        <v>907</v>
      </c>
      <c r="I484" s="25">
        <v>2016</v>
      </c>
      <c r="J484" s="25">
        <v>2018</v>
      </c>
      <c r="K484" s="25"/>
      <c r="L484" s="25" t="s">
        <v>139</v>
      </c>
      <c r="M484" s="25"/>
      <c r="N484" s="25"/>
      <c r="O484" s="25" t="s">
        <v>1097</v>
      </c>
      <c r="P484" s="26" t="s">
        <v>68</v>
      </c>
      <c r="Q484" s="26"/>
      <c r="R484" s="26"/>
      <c r="S484" s="27"/>
      <c r="T484" s="27"/>
      <c r="U484" s="27"/>
      <c r="V484" s="28">
        <v>0</v>
      </c>
      <c r="W484" s="34"/>
      <c r="X484" s="30">
        <v>0</v>
      </c>
      <c r="Y484" s="34" t="s">
        <v>42</v>
      </c>
      <c r="Z484" s="29"/>
      <c r="AA484" s="29"/>
      <c r="AB484" s="29"/>
      <c r="AC484" s="29"/>
      <c r="AD484" s="31" t="s">
        <v>58</v>
      </c>
      <c r="AE484" s="31" t="s">
        <v>52</v>
      </c>
    </row>
    <row r="485" spans="1:31" s="35" customFormat="1" ht="36" x14ac:dyDescent="0.2">
      <c r="A485" s="24" t="s">
        <v>1018</v>
      </c>
      <c r="B485" s="25">
        <v>5</v>
      </c>
      <c r="C485" s="25" t="s">
        <v>30</v>
      </c>
      <c r="D485" s="26" t="s">
        <v>52</v>
      </c>
      <c r="E485" s="32" t="s">
        <v>1361</v>
      </c>
      <c r="F485" s="32" t="s">
        <v>1362</v>
      </c>
      <c r="G485" s="33" t="s">
        <v>1363</v>
      </c>
      <c r="H485" s="32" t="s">
        <v>1408</v>
      </c>
      <c r="I485" s="25">
        <v>2016</v>
      </c>
      <c r="J485" s="25">
        <v>2018</v>
      </c>
      <c r="K485" s="25"/>
      <c r="L485" s="25"/>
      <c r="M485" s="25"/>
      <c r="N485" s="25"/>
      <c r="O485" s="25" t="s">
        <v>67</v>
      </c>
      <c r="P485" s="26" t="s">
        <v>68</v>
      </c>
      <c r="Q485" s="26"/>
      <c r="R485" s="26"/>
      <c r="S485" s="27"/>
      <c r="T485" s="27"/>
      <c r="U485" s="27"/>
      <c r="V485" s="28">
        <v>30000</v>
      </c>
      <c r="W485" s="34">
        <v>0</v>
      </c>
      <c r="X485" s="30">
        <v>30000</v>
      </c>
      <c r="Y485" s="34" t="s">
        <v>62</v>
      </c>
      <c r="Z485" s="29"/>
      <c r="AA485" s="29"/>
      <c r="AB485" s="29"/>
      <c r="AC485" s="29"/>
      <c r="AD485" s="31" t="s">
        <v>30</v>
      </c>
      <c r="AE485" s="31" t="s">
        <v>52</v>
      </c>
    </row>
    <row r="486" spans="1:31" s="35" customFormat="1" ht="36" x14ac:dyDescent="0.2">
      <c r="A486" s="24" t="s">
        <v>1018</v>
      </c>
      <c r="B486" s="25">
        <v>6</v>
      </c>
      <c r="C486" s="25" t="s">
        <v>30</v>
      </c>
      <c r="D486" s="26" t="s">
        <v>52</v>
      </c>
      <c r="E486" s="32" t="s">
        <v>674</v>
      </c>
      <c r="F486" s="32" t="s">
        <v>1364</v>
      </c>
      <c r="G486" s="33" t="s">
        <v>1365</v>
      </c>
      <c r="H486" s="32" t="s">
        <v>907</v>
      </c>
      <c r="I486" s="25">
        <v>2016</v>
      </c>
      <c r="J486" s="25">
        <v>2025</v>
      </c>
      <c r="K486" s="25"/>
      <c r="L486" s="25"/>
      <c r="M486" s="25"/>
      <c r="N486" s="25"/>
      <c r="O486" s="25" t="s">
        <v>67</v>
      </c>
      <c r="P486" s="26" t="s">
        <v>68</v>
      </c>
      <c r="Q486" s="26"/>
      <c r="R486" s="26"/>
      <c r="S486" s="27"/>
      <c r="T486" s="27"/>
      <c r="U486" s="27"/>
      <c r="V486" s="28">
        <v>0</v>
      </c>
      <c r="W486" s="34">
        <v>1500</v>
      </c>
      <c r="X486" s="30">
        <v>13500</v>
      </c>
      <c r="Y486" s="34" t="s">
        <v>42</v>
      </c>
      <c r="Z486" s="29"/>
      <c r="AA486" s="29"/>
      <c r="AB486" s="29"/>
      <c r="AC486" s="29"/>
      <c r="AD486" s="31" t="s">
        <v>30</v>
      </c>
      <c r="AE486" s="31" t="s">
        <v>52</v>
      </c>
    </row>
    <row r="487" spans="1:31" s="35" customFormat="1" ht="48" x14ac:dyDescent="0.2">
      <c r="A487" s="24" t="s">
        <v>1018</v>
      </c>
      <c r="B487" s="25">
        <v>7</v>
      </c>
      <c r="C487" s="25" t="s">
        <v>58</v>
      </c>
      <c r="D487" s="26" t="s">
        <v>47</v>
      </c>
      <c r="E487" s="32" t="s">
        <v>1366</v>
      </c>
      <c r="F487" s="32" t="s">
        <v>1367</v>
      </c>
      <c r="G487" s="33" t="s">
        <v>1368</v>
      </c>
      <c r="H487" s="32" t="s">
        <v>907</v>
      </c>
      <c r="I487" s="25">
        <v>2018</v>
      </c>
      <c r="J487" s="25">
        <v>2025</v>
      </c>
      <c r="K487" s="25"/>
      <c r="L487" s="25" t="s">
        <v>139</v>
      </c>
      <c r="M487" s="25"/>
      <c r="N487" s="25" t="s">
        <v>1411</v>
      </c>
      <c r="O487" s="25" t="s">
        <v>46</v>
      </c>
      <c r="P487" s="26" t="s">
        <v>38</v>
      </c>
      <c r="Q487" s="26" t="s">
        <v>128</v>
      </c>
      <c r="R487" s="26"/>
      <c r="S487" s="27"/>
      <c r="T487" s="27"/>
      <c r="U487" s="27"/>
      <c r="V487" s="28">
        <v>400000</v>
      </c>
      <c r="W487" s="34">
        <v>1408.3142857142859</v>
      </c>
      <c r="X487" s="30">
        <v>409858.2</v>
      </c>
      <c r="Y487" s="34" t="s">
        <v>116</v>
      </c>
      <c r="Z487" s="29"/>
      <c r="AA487" s="29"/>
      <c r="AB487" s="29"/>
      <c r="AC487" s="29"/>
      <c r="AD487" s="31" t="s">
        <v>58</v>
      </c>
      <c r="AE487" s="31" t="s">
        <v>47</v>
      </c>
    </row>
    <row r="488" spans="1:31" s="35" customFormat="1" ht="48" x14ac:dyDescent="0.2">
      <c r="A488" s="24" t="s">
        <v>1018</v>
      </c>
      <c r="B488" s="25">
        <v>8</v>
      </c>
      <c r="C488" s="25" t="s">
        <v>30</v>
      </c>
      <c r="D488" s="26" t="s">
        <v>145</v>
      </c>
      <c r="E488" s="32" t="s">
        <v>1369</v>
      </c>
      <c r="F488" s="32" t="s">
        <v>1370</v>
      </c>
      <c r="G488" s="33" t="s">
        <v>1371</v>
      </c>
      <c r="H488" s="32" t="s">
        <v>907</v>
      </c>
      <c r="I488" s="25">
        <v>2016</v>
      </c>
      <c r="J488" s="25">
        <v>2018</v>
      </c>
      <c r="K488" s="25"/>
      <c r="L488" s="25" t="s">
        <v>139</v>
      </c>
      <c r="M488" s="25"/>
      <c r="N488" s="25"/>
      <c r="O488" s="25"/>
      <c r="P488" s="26" t="s">
        <v>150</v>
      </c>
      <c r="Q488" s="26"/>
      <c r="R488" s="26"/>
      <c r="S488" s="27"/>
      <c r="T488" s="27"/>
      <c r="U488" s="27"/>
      <c r="V488" s="28">
        <v>15000</v>
      </c>
      <c r="W488" s="34">
        <v>0</v>
      </c>
      <c r="X488" s="30">
        <v>15000</v>
      </c>
      <c r="Y488" s="34" t="s">
        <v>42</v>
      </c>
      <c r="Z488" s="29"/>
      <c r="AA488" s="29"/>
      <c r="AB488" s="29"/>
      <c r="AC488" s="29"/>
      <c r="AD488" s="31" t="s">
        <v>30</v>
      </c>
      <c r="AE488" s="31" t="s">
        <v>145</v>
      </c>
    </row>
    <row r="489" spans="1:31" s="35" customFormat="1" ht="36" x14ac:dyDescent="0.2">
      <c r="A489" s="24" t="s">
        <v>1018</v>
      </c>
      <c r="B489" s="25">
        <v>9</v>
      </c>
      <c r="C489" s="25" t="s">
        <v>30</v>
      </c>
      <c r="D489" s="26" t="s">
        <v>135</v>
      </c>
      <c r="E489" s="32" t="s">
        <v>1372</v>
      </c>
      <c r="F489" s="32" t="s">
        <v>1373</v>
      </c>
      <c r="G489" s="33" t="s">
        <v>1374</v>
      </c>
      <c r="H489" s="32" t="s">
        <v>907</v>
      </c>
      <c r="I489" s="25">
        <v>2016</v>
      </c>
      <c r="J489" s="25">
        <v>2020</v>
      </c>
      <c r="K489" s="25"/>
      <c r="L489" s="25"/>
      <c r="M489" s="25"/>
      <c r="N489" s="25"/>
      <c r="O489" s="25" t="s">
        <v>173</v>
      </c>
      <c r="P489" s="26" t="s">
        <v>123</v>
      </c>
      <c r="Q489" s="26"/>
      <c r="R489" s="26"/>
      <c r="S489" s="27"/>
      <c r="T489" s="27"/>
      <c r="U489" s="27"/>
      <c r="V489" s="28">
        <v>1800</v>
      </c>
      <c r="W489" s="34">
        <v>0</v>
      </c>
      <c r="X489" s="30">
        <v>1800</v>
      </c>
      <c r="Y489" s="34" t="s">
        <v>42</v>
      </c>
      <c r="Z489" s="29"/>
      <c r="AA489" s="29"/>
      <c r="AB489" s="29"/>
      <c r="AC489" s="29"/>
      <c r="AD489" s="31" t="s">
        <v>30</v>
      </c>
      <c r="AE489" s="31" t="s">
        <v>135</v>
      </c>
    </row>
    <row r="490" spans="1:31" s="35" customFormat="1" ht="36" x14ac:dyDescent="0.2">
      <c r="A490" s="24" t="s">
        <v>1018</v>
      </c>
      <c r="B490" s="25">
        <v>10</v>
      </c>
      <c r="C490" s="25" t="s">
        <v>58</v>
      </c>
      <c r="D490" s="16" t="s">
        <v>676</v>
      </c>
      <c r="E490" s="32" t="s">
        <v>1375</v>
      </c>
      <c r="F490" s="32" t="s">
        <v>1376</v>
      </c>
      <c r="G490" s="33" t="s">
        <v>1377</v>
      </c>
      <c r="H490" s="32" t="s">
        <v>907</v>
      </c>
      <c r="I490" s="25">
        <v>2016</v>
      </c>
      <c r="J490" s="25">
        <v>2025</v>
      </c>
      <c r="K490" s="25"/>
      <c r="L490" s="25"/>
      <c r="M490" s="25"/>
      <c r="N490" s="25"/>
      <c r="O490" s="25"/>
      <c r="P490" s="26" t="s">
        <v>186</v>
      </c>
      <c r="Q490" s="26" t="s">
        <v>144</v>
      </c>
      <c r="R490" s="26"/>
      <c r="S490" s="27"/>
      <c r="T490" s="27"/>
      <c r="U490" s="27"/>
      <c r="V490" s="28">
        <v>3452.75</v>
      </c>
      <c r="W490" s="34">
        <v>72.599999999999994</v>
      </c>
      <c r="X490" s="30">
        <v>4106.1499999999996</v>
      </c>
      <c r="Y490" s="34" t="s">
        <v>42</v>
      </c>
      <c r="Z490" s="29"/>
      <c r="AA490" s="29"/>
      <c r="AB490" s="29"/>
      <c r="AC490" s="29"/>
      <c r="AD490" s="31" t="s">
        <v>58</v>
      </c>
      <c r="AE490" s="31" t="s">
        <v>31</v>
      </c>
    </row>
    <row r="491" spans="1:31" s="35" customFormat="1" ht="24" x14ac:dyDescent="0.2">
      <c r="A491" s="24" t="s">
        <v>1018</v>
      </c>
      <c r="B491" s="25">
        <v>11</v>
      </c>
      <c r="C491" s="25" t="s">
        <v>30</v>
      </c>
      <c r="D491" s="16" t="s">
        <v>676</v>
      </c>
      <c r="E491" s="32" t="s">
        <v>1378</v>
      </c>
      <c r="F491" s="32" t="s">
        <v>1379</v>
      </c>
      <c r="G491" s="33" t="s">
        <v>1380</v>
      </c>
      <c r="H491" s="32" t="s">
        <v>907</v>
      </c>
      <c r="I491" s="25">
        <v>2017</v>
      </c>
      <c r="J491" s="25">
        <v>2019</v>
      </c>
      <c r="K491" s="25"/>
      <c r="L491" s="25"/>
      <c r="M491" s="25"/>
      <c r="N491" s="25"/>
      <c r="O491" s="25" t="s">
        <v>160</v>
      </c>
      <c r="P491" s="26" t="s">
        <v>123</v>
      </c>
      <c r="Q491" s="26"/>
      <c r="R491" s="26"/>
      <c r="S491" s="27"/>
      <c r="T491" s="27"/>
      <c r="U491" s="27"/>
      <c r="V491" s="28">
        <v>5000</v>
      </c>
      <c r="W491" s="34">
        <v>100</v>
      </c>
      <c r="X491" s="30">
        <v>5200</v>
      </c>
      <c r="Y491" s="34" t="s">
        <v>42</v>
      </c>
      <c r="Z491" s="29"/>
      <c r="AA491" s="29"/>
      <c r="AB491" s="29"/>
      <c r="AC491" s="29"/>
      <c r="AD491" s="31" t="s">
        <v>30</v>
      </c>
      <c r="AE491" s="31" t="s">
        <v>31</v>
      </c>
    </row>
    <row r="492" spans="1:31" s="35" customFormat="1" ht="60" x14ac:dyDescent="0.2">
      <c r="A492" s="24" t="s">
        <v>1018</v>
      </c>
      <c r="B492" s="25">
        <v>12</v>
      </c>
      <c r="C492" s="25" t="s">
        <v>58</v>
      </c>
      <c r="D492" s="26" t="s">
        <v>106</v>
      </c>
      <c r="E492" s="32" t="s">
        <v>1381</v>
      </c>
      <c r="F492" s="32" t="s">
        <v>1382</v>
      </c>
      <c r="G492" s="33" t="s">
        <v>1383</v>
      </c>
      <c r="H492" s="32" t="s">
        <v>907</v>
      </c>
      <c r="I492" s="25">
        <v>2017</v>
      </c>
      <c r="J492" s="25">
        <v>2025</v>
      </c>
      <c r="K492" s="25"/>
      <c r="L492" s="25"/>
      <c r="M492" s="25"/>
      <c r="N492" s="25"/>
      <c r="O492" s="25"/>
      <c r="P492" s="26" t="s">
        <v>186</v>
      </c>
      <c r="Q492" s="26" t="s">
        <v>123</v>
      </c>
      <c r="R492" s="26"/>
      <c r="S492" s="27"/>
      <c r="T492" s="27"/>
      <c r="U492" s="27"/>
      <c r="V492" s="28">
        <v>0</v>
      </c>
      <c r="W492" s="34">
        <v>300</v>
      </c>
      <c r="X492" s="30">
        <v>2400</v>
      </c>
      <c r="Y492" s="34" t="s">
        <v>42</v>
      </c>
      <c r="Z492" s="29"/>
      <c r="AA492" s="29"/>
      <c r="AB492" s="29"/>
      <c r="AC492" s="29"/>
      <c r="AD492" s="31" t="s">
        <v>58</v>
      </c>
      <c r="AE492" s="31" t="s">
        <v>106</v>
      </c>
    </row>
    <row r="493" spans="1:31" s="35" customFormat="1" ht="36" x14ac:dyDescent="0.2">
      <c r="A493" s="24" t="s">
        <v>1018</v>
      </c>
      <c r="B493" s="25">
        <v>13</v>
      </c>
      <c r="C493" s="25" t="s">
        <v>30</v>
      </c>
      <c r="D493" s="26" t="s">
        <v>106</v>
      </c>
      <c r="E493" s="32" t="s">
        <v>1384</v>
      </c>
      <c r="F493" s="32" t="s">
        <v>1385</v>
      </c>
      <c r="G493" s="33" t="s">
        <v>1386</v>
      </c>
      <c r="H493" s="32" t="s">
        <v>1409</v>
      </c>
      <c r="I493" s="25">
        <v>2015</v>
      </c>
      <c r="J493" s="25">
        <v>2020</v>
      </c>
      <c r="K493" s="25"/>
      <c r="L493" s="25"/>
      <c r="M493" s="25"/>
      <c r="N493" s="25" t="s">
        <v>1412</v>
      </c>
      <c r="O493" s="25" t="s">
        <v>46</v>
      </c>
      <c r="P493" s="26" t="s">
        <v>38</v>
      </c>
      <c r="Q493" s="26" t="s">
        <v>186</v>
      </c>
      <c r="R493" s="26"/>
      <c r="S493" s="27"/>
      <c r="T493" s="27"/>
      <c r="U493" s="27"/>
      <c r="V493" s="28">
        <v>0</v>
      </c>
      <c r="W493" s="34">
        <v>12173.2</v>
      </c>
      <c r="X493" s="30">
        <v>60866</v>
      </c>
      <c r="Y493" s="34" t="s">
        <v>116</v>
      </c>
      <c r="Z493" s="29"/>
      <c r="AA493" s="29"/>
      <c r="AB493" s="29"/>
      <c r="AC493" s="29"/>
      <c r="AD493" s="31" t="s">
        <v>30</v>
      </c>
      <c r="AE493" s="31" t="s">
        <v>106</v>
      </c>
    </row>
    <row r="494" spans="1:31" s="35" customFormat="1" ht="36" x14ac:dyDescent="0.2">
      <c r="A494" s="24" t="s">
        <v>1018</v>
      </c>
      <c r="B494" s="25">
        <v>14</v>
      </c>
      <c r="C494" s="25" t="s">
        <v>58</v>
      </c>
      <c r="D494" s="16" t="s">
        <v>676</v>
      </c>
      <c r="E494" s="32" t="s">
        <v>1387</v>
      </c>
      <c r="F494" s="32" t="s">
        <v>1388</v>
      </c>
      <c r="G494" s="33" t="s">
        <v>1389</v>
      </c>
      <c r="H494" s="32" t="s">
        <v>907</v>
      </c>
      <c r="I494" s="25">
        <v>2015</v>
      </c>
      <c r="J494" s="25">
        <v>2025</v>
      </c>
      <c r="K494" s="25"/>
      <c r="L494" s="25"/>
      <c r="M494" s="25"/>
      <c r="N494" s="25" t="s">
        <v>1413</v>
      </c>
      <c r="O494" s="25" t="s">
        <v>46</v>
      </c>
      <c r="P494" s="26" t="s">
        <v>38</v>
      </c>
      <c r="Q494" s="26"/>
      <c r="R494" s="26"/>
      <c r="S494" s="27"/>
      <c r="T494" s="27"/>
      <c r="U494" s="27"/>
      <c r="V494" s="28">
        <v>0</v>
      </c>
      <c r="W494" s="34">
        <v>2300</v>
      </c>
      <c r="X494" s="30">
        <v>23000</v>
      </c>
      <c r="Y494" s="34" t="s">
        <v>62</v>
      </c>
      <c r="Z494" s="29"/>
      <c r="AA494" s="29"/>
      <c r="AB494" s="29"/>
      <c r="AC494" s="29"/>
      <c r="AD494" s="31" t="s">
        <v>58</v>
      </c>
      <c r="AE494" s="31" t="s">
        <v>31</v>
      </c>
    </row>
    <row r="495" spans="1:31" s="35" customFormat="1" ht="60" x14ac:dyDescent="0.2">
      <c r="A495" s="24" t="s">
        <v>1018</v>
      </c>
      <c r="B495" s="25">
        <v>15</v>
      </c>
      <c r="C495" s="25" t="s">
        <v>58</v>
      </c>
      <c r="D495" s="26" t="s">
        <v>291</v>
      </c>
      <c r="E495" s="32" t="s">
        <v>1390</v>
      </c>
      <c r="F495" s="32" t="s">
        <v>1391</v>
      </c>
      <c r="G495" s="33" t="s">
        <v>1392</v>
      </c>
      <c r="H495" s="32" t="s">
        <v>907</v>
      </c>
      <c r="I495" s="25">
        <v>2015</v>
      </c>
      <c r="J495" s="25">
        <v>2025</v>
      </c>
      <c r="K495" s="25"/>
      <c r="L495" s="25"/>
      <c r="M495" s="25"/>
      <c r="N495" s="25" t="s">
        <v>1414</v>
      </c>
      <c r="O495" s="25" t="s">
        <v>46</v>
      </c>
      <c r="P495" s="26" t="s">
        <v>38</v>
      </c>
      <c r="Q495" s="26"/>
      <c r="R495" s="26"/>
      <c r="S495" s="27"/>
      <c r="T495" s="27"/>
      <c r="U495" s="27"/>
      <c r="V495" s="28">
        <v>100000</v>
      </c>
      <c r="W495" s="34">
        <v>6839.5249999999996</v>
      </c>
      <c r="X495" s="30">
        <v>168395.25</v>
      </c>
      <c r="Y495" s="34" t="s">
        <v>116</v>
      </c>
      <c r="Z495" s="29"/>
      <c r="AA495" s="29"/>
      <c r="AB495" s="29"/>
      <c r="AC495" s="29"/>
      <c r="AD495" s="31" t="s">
        <v>58</v>
      </c>
      <c r="AE495" s="31" t="s">
        <v>291</v>
      </c>
    </row>
    <row r="496" spans="1:31" s="35" customFormat="1" ht="60" x14ac:dyDescent="0.2">
      <c r="A496" s="24" t="s">
        <v>1018</v>
      </c>
      <c r="B496" s="25">
        <v>16</v>
      </c>
      <c r="C496" s="25" t="s">
        <v>30</v>
      </c>
      <c r="D496" s="26" t="s">
        <v>47</v>
      </c>
      <c r="E496" s="32" t="s">
        <v>1393</v>
      </c>
      <c r="F496" s="32" t="s">
        <v>1394</v>
      </c>
      <c r="G496" s="33" t="s">
        <v>1395</v>
      </c>
      <c r="H496" s="32" t="s">
        <v>907</v>
      </c>
      <c r="I496" s="25">
        <v>2015</v>
      </c>
      <c r="J496" s="25">
        <v>2025</v>
      </c>
      <c r="K496" s="25"/>
      <c r="L496" s="25"/>
      <c r="M496" s="25"/>
      <c r="N496" s="25" t="s">
        <v>1415</v>
      </c>
      <c r="O496" s="25"/>
      <c r="P496" s="26" t="s">
        <v>128</v>
      </c>
      <c r="Q496" s="26" t="s">
        <v>174</v>
      </c>
      <c r="R496" s="26"/>
      <c r="S496" s="27"/>
      <c r="T496" s="27"/>
      <c r="U496" s="27"/>
      <c r="V496" s="28">
        <v>6000</v>
      </c>
      <c r="W496" s="34">
        <v>0</v>
      </c>
      <c r="X496" s="30">
        <v>6000</v>
      </c>
      <c r="Y496" s="34" t="s">
        <v>42</v>
      </c>
      <c r="Z496" s="29"/>
      <c r="AA496" s="29"/>
      <c r="AB496" s="29"/>
      <c r="AC496" s="29"/>
      <c r="AD496" s="31" t="s">
        <v>30</v>
      </c>
      <c r="AE496" s="31" t="s">
        <v>47</v>
      </c>
    </row>
    <row r="497" spans="1:31" s="35" customFormat="1" ht="36" x14ac:dyDescent="0.2">
      <c r="A497" s="24" t="s">
        <v>1018</v>
      </c>
      <c r="B497" s="25">
        <v>17</v>
      </c>
      <c r="C497" s="25" t="s">
        <v>30</v>
      </c>
      <c r="D497" s="26" t="s">
        <v>47</v>
      </c>
      <c r="E497" s="32" t="s">
        <v>1396</v>
      </c>
      <c r="F497" s="32" t="s">
        <v>1397</v>
      </c>
      <c r="G497" s="33" t="s">
        <v>1398</v>
      </c>
      <c r="H497" s="32" t="s">
        <v>907</v>
      </c>
      <c r="I497" s="25">
        <v>2018</v>
      </c>
      <c r="J497" s="25">
        <v>2020</v>
      </c>
      <c r="K497" s="25"/>
      <c r="L497" s="25"/>
      <c r="M497" s="25"/>
      <c r="N497" s="25"/>
      <c r="O497" s="25" t="s">
        <v>46</v>
      </c>
      <c r="P497" s="26" t="s">
        <v>38</v>
      </c>
      <c r="Q497" s="26"/>
      <c r="R497" s="26"/>
      <c r="S497" s="27"/>
      <c r="T497" s="27"/>
      <c r="U497" s="27"/>
      <c r="V497" s="28">
        <v>7500</v>
      </c>
      <c r="W497" s="34">
        <v>60</v>
      </c>
      <c r="X497" s="30">
        <v>7620</v>
      </c>
      <c r="Y497" s="34" t="s">
        <v>42</v>
      </c>
      <c r="Z497" s="29"/>
      <c r="AA497" s="29"/>
      <c r="AB497" s="29"/>
      <c r="AC497" s="29"/>
      <c r="AD497" s="31" t="s">
        <v>30</v>
      </c>
      <c r="AE497" s="31" t="s">
        <v>47</v>
      </c>
    </row>
    <row r="498" spans="1:31" s="35" customFormat="1" ht="48" x14ac:dyDescent="0.2">
      <c r="A498" s="24" t="s">
        <v>1018</v>
      </c>
      <c r="B498" s="25">
        <v>18</v>
      </c>
      <c r="C498" s="25" t="s">
        <v>58</v>
      </c>
      <c r="D498" s="26" t="s">
        <v>291</v>
      </c>
      <c r="E498" s="32" t="s">
        <v>1399</v>
      </c>
      <c r="F498" s="32" t="s">
        <v>1400</v>
      </c>
      <c r="G498" s="33" t="s">
        <v>1401</v>
      </c>
      <c r="H498" s="32" t="s">
        <v>1410</v>
      </c>
      <c r="I498" s="25">
        <v>2016</v>
      </c>
      <c r="J498" s="25">
        <v>2025</v>
      </c>
      <c r="K498" s="25"/>
      <c r="L498" s="25"/>
      <c r="M498" s="25"/>
      <c r="N498" s="25"/>
      <c r="O498" s="25" t="s">
        <v>46</v>
      </c>
      <c r="P498" s="26" t="s">
        <v>38</v>
      </c>
      <c r="Q498" s="26" t="s">
        <v>128</v>
      </c>
      <c r="R498" s="26"/>
      <c r="S498" s="27"/>
      <c r="T498" s="27"/>
      <c r="U498" s="27"/>
      <c r="V498" s="28">
        <v>0</v>
      </c>
      <c r="W498" s="34">
        <v>1200</v>
      </c>
      <c r="X498" s="30">
        <v>10800</v>
      </c>
      <c r="Y498" s="34" t="s">
        <v>42</v>
      </c>
      <c r="Z498" s="29"/>
      <c r="AA498" s="29"/>
      <c r="AB498" s="29"/>
      <c r="AC498" s="29"/>
      <c r="AD498" s="31" t="s">
        <v>58</v>
      </c>
      <c r="AE498" s="31" t="s">
        <v>291</v>
      </c>
    </row>
    <row r="499" spans="1:31" s="35" customFormat="1" ht="36" x14ac:dyDescent="0.2">
      <c r="A499" s="24" t="s">
        <v>1018</v>
      </c>
      <c r="B499" s="25">
        <v>19</v>
      </c>
      <c r="C499" s="25" t="s">
        <v>58</v>
      </c>
      <c r="D499" s="26" t="s">
        <v>291</v>
      </c>
      <c r="E499" s="32" t="s">
        <v>1402</v>
      </c>
      <c r="F499" s="32" t="s">
        <v>1403</v>
      </c>
      <c r="G499" s="33" t="s">
        <v>1404</v>
      </c>
      <c r="H499" s="32" t="s">
        <v>1262</v>
      </c>
      <c r="I499" s="25">
        <v>2018</v>
      </c>
      <c r="J499" s="25">
        <v>2025</v>
      </c>
      <c r="K499" s="25"/>
      <c r="L499" s="25"/>
      <c r="M499" s="25"/>
      <c r="N499" s="25"/>
      <c r="O499" s="25"/>
      <c r="P499" s="26" t="s">
        <v>186</v>
      </c>
      <c r="Q499" s="26"/>
      <c r="R499" s="26"/>
      <c r="S499" s="27"/>
      <c r="T499" s="27"/>
      <c r="U499" s="27"/>
      <c r="V499" s="28">
        <v>100000</v>
      </c>
      <c r="W499" s="34">
        <v>0</v>
      </c>
      <c r="X499" s="30">
        <v>100000</v>
      </c>
      <c r="Y499" s="34" t="s">
        <v>116</v>
      </c>
      <c r="Z499" s="29"/>
      <c r="AA499" s="29"/>
      <c r="AB499" s="29"/>
      <c r="AC499" s="29"/>
      <c r="AD499" s="31" t="s">
        <v>58</v>
      </c>
      <c r="AE499" s="31" t="s">
        <v>291</v>
      </c>
    </row>
    <row r="500" spans="1:31" s="35" customFormat="1" ht="72" x14ac:dyDescent="0.2">
      <c r="A500" s="24" t="s">
        <v>1018</v>
      </c>
      <c r="B500" s="25">
        <v>20</v>
      </c>
      <c r="C500" s="25" t="s">
        <v>58</v>
      </c>
      <c r="D500" s="26" t="s">
        <v>106</v>
      </c>
      <c r="E500" s="32" t="s">
        <v>1405</v>
      </c>
      <c r="F500" s="32" t="s">
        <v>1406</v>
      </c>
      <c r="G500" s="33" t="s">
        <v>1407</v>
      </c>
      <c r="H500" s="32" t="s">
        <v>907</v>
      </c>
      <c r="I500" s="25">
        <v>2016</v>
      </c>
      <c r="J500" s="25">
        <v>2019</v>
      </c>
      <c r="K500" s="25"/>
      <c r="L500" s="25" t="s">
        <v>139</v>
      </c>
      <c r="M500" s="25"/>
      <c r="N500" s="25"/>
      <c r="O500" s="25"/>
      <c r="P500" s="26" t="s">
        <v>186</v>
      </c>
      <c r="Q500" s="26"/>
      <c r="R500" s="26"/>
      <c r="S500" s="27"/>
      <c r="T500" s="27"/>
      <c r="U500" s="27"/>
      <c r="V500" s="28">
        <v>1450</v>
      </c>
      <c r="W500" s="34">
        <v>2242</v>
      </c>
      <c r="X500" s="30">
        <v>8176</v>
      </c>
      <c r="Y500" s="34" t="s">
        <v>42</v>
      </c>
      <c r="Z500" s="29"/>
      <c r="AA500" s="29"/>
      <c r="AB500" s="29"/>
      <c r="AC500" s="29"/>
      <c r="AD500" s="31" t="s">
        <v>58</v>
      </c>
      <c r="AE500" s="31" t="s">
        <v>106</v>
      </c>
    </row>
    <row r="501" spans="1:31" ht="96.75" x14ac:dyDescent="0.25">
      <c r="A501" s="24" t="s">
        <v>965</v>
      </c>
      <c r="B501" s="25">
        <v>1</v>
      </c>
      <c r="C501" s="25" t="s">
        <v>30</v>
      </c>
      <c r="D501" s="26" t="s">
        <v>47</v>
      </c>
      <c r="E501" s="32" t="s">
        <v>966</v>
      </c>
      <c r="F501" s="32" t="s">
        <v>967</v>
      </c>
      <c r="G501" s="33" t="s">
        <v>968</v>
      </c>
      <c r="H501" s="32" t="s">
        <v>969</v>
      </c>
      <c r="I501" s="25">
        <v>2005</v>
      </c>
      <c r="J501" s="25">
        <v>2030</v>
      </c>
      <c r="K501" s="25" t="s">
        <v>57</v>
      </c>
      <c r="L501" s="25"/>
      <c r="M501" s="25"/>
      <c r="N501" s="25" t="s">
        <v>970</v>
      </c>
      <c r="O501" s="25" t="s">
        <v>46</v>
      </c>
      <c r="P501" s="26" t="s">
        <v>38</v>
      </c>
      <c r="Q501" s="26" t="s">
        <v>128</v>
      </c>
      <c r="R501" s="26" t="s">
        <v>80</v>
      </c>
      <c r="S501" s="27" t="s">
        <v>971</v>
      </c>
      <c r="T501" s="27"/>
      <c r="U501" s="27"/>
      <c r="V501" s="28"/>
      <c r="W501" s="34">
        <v>9854</v>
      </c>
      <c r="X501" s="30">
        <v>246350</v>
      </c>
      <c r="Y501" s="34" t="s">
        <v>116</v>
      </c>
      <c r="Z501" s="29" t="s">
        <v>221</v>
      </c>
      <c r="AA501" s="29" t="s">
        <v>300</v>
      </c>
      <c r="AB501" s="29"/>
      <c r="AC501" s="29" t="s">
        <v>972</v>
      </c>
      <c r="AD501" s="31" t="s">
        <v>30</v>
      </c>
      <c r="AE501" s="31" t="s">
        <v>47</v>
      </c>
    </row>
    <row r="502" spans="1:31" ht="60.75" x14ac:dyDescent="0.25">
      <c r="A502" s="24" t="s">
        <v>965</v>
      </c>
      <c r="B502" s="25">
        <v>2</v>
      </c>
      <c r="C502" s="25" t="s">
        <v>30</v>
      </c>
      <c r="D502" s="26" t="s">
        <v>52</v>
      </c>
      <c r="E502" s="32" t="s">
        <v>973</v>
      </c>
      <c r="F502" s="32" t="s">
        <v>974</v>
      </c>
      <c r="G502" s="33" t="s">
        <v>975</v>
      </c>
      <c r="H502" s="32" t="s">
        <v>976</v>
      </c>
      <c r="I502" s="25">
        <v>2015</v>
      </c>
      <c r="J502" s="25">
        <v>2030</v>
      </c>
      <c r="K502" s="25" t="s">
        <v>57</v>
      </c>
      <c r="L502" s="25"/>
      <c r="M502" s="25"/>
      <c r="N502" s="25" t="s">
        <v>977</v>
      </c>
      <c r="O502" s="25" t="s">
        <v>67</v>
      </c>
      <c r="P502" s="26" t="s">
        <v>68</v>
      </c>
      <c r="Q502" s="26" t="s">
        <v>174</v>
      </c>
      <c r="R502" s="26" t="s">
        <v>80</v>
      </c>
      <c r="S502" s="27"/>
      <c r="T502" s="27"/>
      <c r="U502" s="27"/>
      <c r="V502" s="28">
        <v>70000</v>
      </c>
      <c r="W502" s="34"/>
      <c r="X502" s="30">
        <v>70000</v>
      </c>
      <c r="Y502" s="34" t="s">
        <v>116</v>
      </c>
      <c r="Z502" s="29" t="s">
        <v>285</v>
      </c>
      <c r="AA502" s="29" t="s">
        <v>52</v>
      </c>
      <c r="AB502" s="29"/>
      <c r="AC502" s="29" t="s">
        <v>354</v>
      </c>
      <c r="AD502" s="31" t="s">
        <v>30</v>
      </c>
      <c r="AE502" s="31" t="s">
        <v>52</v>
      </c>
    </row>
    <row r="503" spans="1:31" ht="48.75" x14ac:dyDescent="0.25">
      <c r="A503" s="24" t="s">
        <v>965</v>
      </c>
      <c r="B503" s="25">
        <v>3</v>
      </c>
      <c r="C503" s="25" t="s">
        <v>30</v>
      </c>
      <c r="D503" s="26" t="s">
        <v>291</v>
      </c>
      <c r="E503" s="32" t="s">
        <v>978</v>
      </c>
      <c r="F503" s="32" t="s">
        <v>979</v>
      </c>
      <c r="G503" s="33" t="s">
        <v>980</v>
      </c>
      <c r="H503" s="32" t="s">
        <v>976</v>
      </c>
      <c r="I503" s="25">
        <v>2020</v>
      </c>
      <c r="J503" s="25">
        <v>2025</v>
      </c>
      <c r="K503" s="25" t="s">
        <v>36</v>
      </c>
      <c r="L503" s="25"/>
      <c r="M503" s="25"/>
      <c r="N503" s="25" t="s">
        <v>981</v>
      </c>
      <c r="O503" s="25" t="s">
        <v>67</v>
      </c>
      <c r="P503" s="26" t="s">
        <v>80</v>
      </c>
      <c r="Q503" s="26" t="s">
        <v>360</v>
      </c>
      <c r="R503" s="26" t="s">
        <v>779</v>
      </c>
      <c r="S503" s="27"/>
      <c r="T503" s="27"/>
      <c r="U503" s="27"/>
      <c r="V503" s="28">
        <v>4200</v>
      </c>
      <c r="W503" s="34"/>
      <c r="X503" s="30">
        <v>4200</v>
      </c>
      <c r="Y503" s="34" t="s">
        <v>42</v>
      </c>
      <c r="Z503" s="29" t="s">
        <v>285</v>
      </c>
      <c r="AA503" s="29" t="s">
        <v>52</v>
      </c>
      <c r="AB503" s="29" t="s">
        <v>300</v>
      </c>
      <c r="AC503" s="29" t="s">
        <v>354</v>
      </c>
      <c r="AD503" s="31" t="s">
        <v>30</v>
      </c>
      <c r="AE503" s="31" t="s">
        <v>291</v>
      </c>
    </row>
    <row r="504" spans="1:31" ht="48.75" x14ac:dyDescent="0.25">
      <c r="A504" s="24" t="s">
        <v>965</v>
      </c>
      <c r="B504" s="25">
        <v>4</v>
      </c>
      <c r="C504" s="25" t="s">
        <v>30</v>
      </c>
      <c r="D504" s="26" t="s">
        <v>52</v>
      </c>
      <c r="E504" s="32" t="s">
        <v>982</v>
      </c>
      <c r="F504" s="32" t="s">
        <v>983</v>
      </c>
      <c r="G504" s="33" t="s">
        <v>984</v>
      </c>
      <c r="H504" s="32" t="s">
        <v>976</v>
      </c>
      <c r="I504" s="25">
        <v>2020</v>
      </c>
      <c r="J504" s="25">
        <v>2025</v>
      </c>
      <c r="K504" s="25" t="s">
        <v>36</v>
      </c>
      <c r="L504" s="25"/>
      <c r="M504" s="25"/>
      <c r="N504" s="25" t="s">
        <v>985</v>
      </c>
      <c r="O504" s="25" t="s">
        <v>111</v>
      </c>
      <c r="P504" s="26" t="s">
        <v>39</v>
      </c>
      <c r="Q504" s="26" t="s">
        <v>40</v>
      </c>
      <c r="R504" s="26" t="s">
        <v>112</v>
      </c>
      <c r="S504" s="27" t="s">
        <v>986</v>
      </c>
      <c r="T504" s="27"/>
      <c r="U504" s="27"/>
      <c r="V504" s="28"/>
      <c r="W504" s="34"/>
      <c r="X504" s="30" t="s">
        <v>1259</v>
      </c>
      <c r="Y504" s="34" t="s">
        <v>62</v>
      </c>
      <c r="Z504" s="29" t="s">
        <v>52</v>
      </c>
      <c r="AA504" s="29" t="s">
        <v>300</v>
      </c>
      <c r="AB504" s="29"/>
      <c r="AC504" s="29" t="s">
        <v>354</v>
      </c>
      <c r="AD504" s="31" t="s">
        <v>30</v>
      </c>
      <c r="AE504" s="31" t="s">
        <v>52</v>
      </c>
    </row>
    <row r="505" spans="1:31" ht="60.75" x14ac:dyDescent="0.25">
      <c r="A505" s="24" t="s">
        <v>965</v>
      </c>
      <c r="B505" s="25">
        <v>5</v>
      </c>
      <c r="C505" s="25" t="s">
        <v>30</v>
      </c>
      <c r="D505" s="26" t="s">
        <v>52</v>
      </c>
      <c r="E505" s="32" t="s">
        <v>987</v>
      </c>
      <c r="F505" s="32" t="s">
        <v>988</v>
      </c>
      <c r="G505" s="33" t="s">
        <v>989</v>
      </c>
      <c r="H505" s="32" t="s">
        <v>976</v>
      </c>
      <c r="I505" s="25">
        <v>2025</v>
      </c>
      <c r="J505" s="25">
        <v>2030</v>
      </c>
      <c r="K505" s="25" t="s">
        <v>36</v>
      </c>
      <c r="L505" s="25" t="s">
        <v>139</v>
      </c>
      <c r="M505" s="25"/>
      <c r="N505" s="25" t="s">
        <v>990</v>
      </c>
      <c r="O505" s="25" t="s">
        <v>67</v>
      </c>
      <c r="P505" s="26" t="s">
        <v>68</v>
      </c>
      <c r="Q505" s="26" t="s">
        <v>174</v>
      </c>
      <c r="R505" s="26" t="s">
        <v>779</v>
      </c>
      <c r="S505" s="27" t="s">
        <v>991</v>
      </c>
      <c r="T505" s="27"/>
      <c r="U505" s="27"/>
      <c r="V505" s="28">
        <v>5000</v>
      </c>
      <c r="W505" s="34"/>
      <c r="X505" s="30">
        <v>5000</v>
      </c>
      <c r="Y505" s="34" t="s">
        <v>42</v>
      </c>
      <c r="Z505" s="29" t="s">
        <v>52</v>
      </c>
      <c r="AA505" s="29" t="s">
        <v>285</v>
      </c>
      <c r="AB505" s="29"/>
      <c r="AC505" s="29"/>
      <c r="AD505" s="31" t="s">
        <v>30</v>
      </c>
      <c r="AE505" s="31" t="s">
        <v>52</v>
      </c>
    </row>
    <row r="506" spans="1:31" ht="48.75" x14ac:dyDescent="0.25">
      <c r="A506" s="24" t="s">
        <v>965</v>
      </c>
      <c r="B506" s="25">
        <v>6</v>
      </c>
      <c r="C506" s="25" t="s">
        <v>30</v>
      </c>
      <c r="D506" s="26" t="s">
        <v>52</v>
      </c>
      <c r="E506" s="32" t="s">
        <v>992</v>
      </c>
      <c r="F506" s="32" t="s">
        <v>993</v>
      </c>
      <c r="G506" s="33" t="s">
        <v>994</v>
      </c>
      <c r="H506" s="32" t="s">
        <v>969</v>
      </c>
      <c r="I506" s="25">
        <v>2020</v>
      </c>
      <c r="J506" s="25">
        <v>2030</v>
      </c>
      <c r="K506" s="25" t="s">
        <v>36</v>
      </c>
      <c r="L506" s="25"/>
      <c r="M506" s="25"/>
      <c r="N506" s="25" t="s">
        <v>995</v>
      </c>
      <c r="O506" s="25" t="s">
        <v>111</v>
      </c>
      <c r="P506" s="26" t="s">
        <v>39</v>
      </c>
      <c r="Q506" s="26" t="s">
        <v>40</v>
      </c>
      <c r="R506" s="26" t="s">
        <v>112</v>
      </c>
      <c r="S506" s="27"/>
      <c r="T506" s="27"/>
      <c r="U506" s="27"/>
      <c r="V506" s="28"/>
      <c r="W506" s="34">
        <v>2500</v>
      </c>
      <c r="X506" s="30">
        <v>25000</v>
      </c>
      <c r="Y506" s="34" t="s">
        <v>62</v>
      </c>
      <c r="Z506" s="29" t="s">
        <v>52</v>
      </c>
      <c r="AA506" s="29"/>
      <c r="AB506" s="29"/>
      <c r="AC506" s="29" t="s">
        <v>996</v>
      </c>
      <c r="AD506" s="31" t="s">
        <v>30</v>
      </c>
      <c r="AE506" s="31" t="s">
        <v>52</v>
      </c>
    </row>
    <row r="507" spans="1:31" ht="60.75" x14ac:dyDescent="0.25">
      <c r="A507" s="24" t="s">
        <v>965</v>
      </c>
      <c r="B507" s="25">
        <v>7</v>
      </c>
      <c r="C507" s="25" t="s">
        <v>30</v>
      </c>
      <c r="D507" s="26" t="s">
        <v>47</v>
      </c>
      <c r="E507" s="32" t="s">
        <v>997</v>
      </c>
      <c r="F507" s="32" t="s">
        <v>998</v>
      </c>
      <c r="G507" s="33" t="s">
        <v>999</v>
      </c>
      <c r="H507" s="32" t="s">
        <v>969</v>
      </c>
      <c r="I507" s="25">
        <v>2018</v>
      </c>
      <c r="J507" s="25">
        <v>2030</v>
      </c>
      <c r="K507" s="25" t="s">
        <v>36</v>
      </c>
      <c r="L507" s="25"/>
      <c r="M507" s="25"/>
      <c r="N507" s="25" t="s">
        <v>1000</v>
      </c>
      <c r="O507" s="25" t="s">
        <v>46</v>
      </c>
      <c r="P507" s="26" t="s">
        <v>38</v>
      </c>
      <c r="Q507" s="26" t="s">
        <v>123</v>
      </c>
      <c r="R507" s="26"/>
      <c r="S507" s="27"/>
      <c r="T507" s="27"/>
      <c r="U507" s="27"/>
      <c r="V507" s="28"/>
      <c r="W507" s="34"/>
      <c r="X507" s="30" t="s">
        <v>1259</v>
      </c>
      <c r="Y507" s="34" t="s">
        <v>62</v>
      </c>
      <c r="Z507" s="29" t="s">
        <v>221</v>
      </c>
      <c r="AA507" s="29" t="s">
        <v>300</v>
      </c>
      <c r="AB507" s="29"/>
      <c r="AC507" s="29" t="s">
        <v>1001</v>
      </c>
      <c r="AD507" s="31" t="s">
        <v>30</v>
      </c>
      <c r="AE507" s="31" t="s">
        <v>47</v>
      </c>
    </row>
    <row r="508" spans="1:31" ht="48.75" x14ac:dyDescent="0.25">
      <c r="A508" s="24" t="s">
        <v>965</v>
      </c>
      <c r="B508" s="25">
        <v>8</v>
      </c>
      <c r="C508" s="25" t="s">
        <v>30</v>
      </c>
      <c r="D508" s="26" t="s">
        <v>181</v>
      </c>
      <c r="E508" s="32" t="s">
        <v>1002</v>
      </c>
      <c r="F508" s="32" t="s">
        <v>1003</v>
      </c>
      <c r="G508" s="33" t="s">
        <v>1004</v>
      </c>
      <c r="H508" s="32" t="s">
        <v>976</v>
      </c>
      <c r="I508" s="25">
        <v>2018</v>
      </c>
      <c r="J508" s="25">
        <v>2030</v>
      </c>
      <c r="K508" s="25" t="s">
        <v>36</v>
      </c>
      <c r="L508" s="25"/>
      <c r="M508" s="25"/>
      <c r="N508" s="25" t="s">
        <v>1005</v>
      </c>
      <c r="O508" s="25"/>
      <c r="P508" s="26" t="s">
        <v>461</v>
      </c>
      <c r="Q508" s="26" t="s">
        <v>317</v>
      </c>
      <c r="R508" s="26"/>
      <c r="S508" s="27"/>
      <c r="T508" s="27"/>
      <c r="U508" s="27"/>
      <c r="V508" s="28">
        <v>5000</v>
      </c>
      <c r="W508" s="34"/>
      <c r="X508" s="30">
        <v>5000</v>
      </c>
      <c r="Y508" s="34" t="s">
        <v>42</v>
      </c>
      <c r="Z508" s="29" t="s">
        <v>557</v>
      </c>
      <c r="AA508" s="29" t="s">
        <v>422</v>
      </c>
      <c r="AB508" s="29"/>
      <c r="AC508" s="29"/>
      <c r="AD508" s="31" t="s">
        <v>30</v>
      </c>
      <c r="AE508" s="31" t="s">
        <v>181</v>
      </c>
    </row>
    <row r="509" spans="1:31" ht="60.75" x14ac:dyDescent="0.25">
      <c r="A509" s="24" t="s">
        <v>965</v>
      </c>
      <c r="B509" s="25">
        <v>9</v>
      </c>
      <c r="C509" s="25" t="s">
        <v>30</v>
      </c>
      <c r="D509" s="26" t="s">
        <v>52</v>
      </c>
      <c r="E509" s="32" t="s">
        <v>1006</v>
      </c>
      <c r="F509" s="32" t="s">
        <v>1007</v>
      </c>
      <c r="G509" s="33" t="s">
        <v>1008</v>
      </c>
      <c r="H509" s="32" t="s">
        <v>976</v>
      </c>
      <c r="I509" s="25">
        <v>2020</v>
      </c>
      <c r="J509" s="25">
        <v>2030</v>
      </c>
      <c r="K509" s="25" t="s">
        <v>36</v>
      </c>
      <c r="L509" s="25" t="s">
        <v>139</v>
      </c>
      <c r="M509" s="25"/>
      <c r="N509" s="25" t="s">
        <v>1009</v>
      </c>
      <c r="O509" s="25" t="s">
        <v>67</v>
      </c>
      <c r="P509" s="26" t="s">
        <v>68</v>
      </c>
      <c r="Q509" s="26" t="s">
        <v>779</v>
      </c>
      <c r="R509" s="26"/>
      <c r="S509" s="27"/>
      <c r="T509" s="27"/>
      <c r="U509" s="27"/>
      <c r="V509" s="28">
        <v>10500</v>
      </c>
      <c r="W509" s="34"/>
      <c r="X509" s="30">
        <v>10500</v>
      </c>
      <c r="Y509" s="34" t="s">
        <v>42</v>
      </c>
      <c r="Z509" s="29" t="s">
        <v>52</v>
      </c>
      <c r="AA509" s="29" t="s">
        <v>300</v>
      </c>
      <c r="AB509" s="29"/>
      <c r="AC509" s="29"/>
      <c r="AD509" s="31" t="s">
        <v>30</v>
      </c>
      <c r="AE509" s="31" t="s">
        <v>52</v>
      </c>
    </row>
    <row r="510" spans="1:31" ht="36.75" x14ac:dyDescent="0.25">
      <c r="A510" s="24" t="s">
        <v>1024</v>
      </c>
      <c r="B510" s="25">
        <v>1</v>
      </c>
      <c r="C510" s="25" t="s">
        <v>30</v>
      </c>
      <c r="D510" s="26" t="s">
        <v>52</v>
      </c>
      <c r="E510" s="32" t="s">
        <v>3945</v>
      </c>
      <c r="F510" s="32" t="s">
        <v>3067</v>
      </c>
      <c r="G510" s="33" t="s">
        <v>3963</v>
      </c>
      <c r="H510" s="32" t="s">
        <v>2802</v>
      </c>
      <c r="I510" s="25">
        <v>2011</v>
      </c>
      <c r="J510" s="25">
        <v>2030</v>
      </c>
      <c r="K510" s="25" t="s">
        <v>57</v>
      </c>
      <c r="L510" s="25"/>
      <c r="M510" s="25"/>
      <c r="N510" s="25"/>
      <c r="O510" s="25" t="s">
        <v>67</v>
      </c>
      <c r="P510" s="26" t="s">
        <v>68</v>
      </c>
      <c r="Q510" s="26"/>
      <c r="R510" s="26"/>
      <c r="S510" s="27"/>
      <c r="T510" s="27"/>
      <c r="U510" s="27"/>
      <c r="V510" s="28">
        <v>1293347.96</v>
      </c>
      <c r="W510" s="34">
        <v>0</v>
      </c>
      <c r="X510" s="30">
        <v>1293347.96</v>
      </c>
      <c r="Y510" s="34" t="s">
        <v>2759</v>
      </c>
      <c r="Z510" s="29" t="s">
        <v>52</v>
      </c>
      <c r="AA510" s="29"/>
      <c r="AB510" s="29"/>
      <c r="AC510" s="29" t="s">
        <v>3947</v>
      </c>
      <c r="AD510" s="31" t="s">
        <v>30</v>
      </c>
      <c r="AE510" s="31" t="s">
        <v>52</v>
      </c>
    </row>
    <row r="511" spans="1:31" ht="48.75" x14ac:dyDescent="0.25">
      <c r="A511" s="24" t="s">
        <v>1024</v>
      </c>
      <c r="B511" s="25">
        <v>2</v>
      </c>
      <c r="C511" s="25" t="s">
        <v>30</v>
      </c>
      <c r="D511" s="26" t="s">
        <v>52</v>
      </c>
      <c r="E511" s="32" t="s">
        <v>1282</v>
      </c>
      <c r="F511" s="32" t="s">
        <v>3948</v>
      </c>
      <c r="G511" s="33" t="s">
        <v>3964</v>
      </c>
      <c r="H511" s="32" t="s">
        <v>2802</v>
      </c>
      <c r="I511" s="25">
        <v>2020</v>
      </c>
      <c r="J511" s="25">
        <v>2025</v>
      </c>
      <c r="K511" s="25" t="s">
        <v>36</v>
      </c>
      <c r="L511" s="25"/>
      <c r="M511" s="25"/>
      <c r="N511" s="25"/>
      <c r="O511" s="25" t="s">
        <v>67</v>
      </c>
      <c r="P511" s="26" t="s">
        <v>68</v>
      </c>
      <c r="Q511" s="26"/>
      <c r="R511" s="26"/>
      <c r="S511" s="27"/>
      <c r="T511" s="27"/>
      <c r="U511" s="27"/>
      <c r="V511" s="28">
        <v>0</v>
      </c>
      <c r="W511" s="34">
        <v>0</v>
      </c>
      <c r="X511" s="30">
        <v>0</v>
      </c>
      <c r="Y511" s="34"/>
      <c r="Z511" s="29"/>
      <c r="AA511" s="29"/>
      <c r="AB511" s="29"/>
      <c r="AC511" s="29"/>
      <c r="AD511" s="31" t="s">
        <v>30</v>
      </c>
      <c r="AE511" s="31" t="s">
        <v>52</v>
      </c>
    </row>
    <row r="512" spans="1:31" ht="36.75" x14ac:dyDescent="0.25">
      <c r="A512" s="24" t="s">
        <v>1024</v>
      </c>
      <c r="B512" s="25">
        <v>3</v>
      </c>
      <c r="C512" s="25" t="s">
        <v>30</v>
      </c>
      <c r="D512" s="26" t="s">
        <v>52</v>
      </c>
      <c r="E512" s="32" t="s">
        <v>3020</v>
      </c>
      <c r="F512" s="32" t="s">
        <v>3021</v>
      </c>
      <c r="G512" s="33" t="s">
        <v>3951</v>
      </c>
      <c r="H512" s="32" t="s">
        <v>2802</v>
      </c>
      <c r="I512" s="25">
        <v>2020</v>
      </c>
      <c r="J512" s="25">
        <v>2025</v>
      </c>
      <c r="K512" s="25" t="s">
        <v>36</v>
      </c>
      <c r="L512" s="25"/>
      <c r="M512" s="25"/>
      <c r="N512" s="25"/>
      <c r="O512" s="25" t="s">
        <v>67</v>
      </c>
      <c r="P512" s="26" t="s">
        <v>68</v>
      </c>
      <c r="Q512" s="26"/>
      <c r="R512" s="26"/>
      <c r="S512" s="27"/>
      <c r="T512" s="27"/>
      <c r="U512" s="27"/>
      <c r="V512" s="28">
        <v>5000</v>
      </c>
      <c r="W512" s="34">
        <v>1000</v>
      </c>
      <c r="X512" s="30">
        <v>10000</v>
      </c>
      <c r="Y512" s="34" t="s">
        <v>2749</v>
      </c>
      <c r="Z512" s="29"/>
      <c r="AA512" s="29"/>
      <c r="AB512" s="29"/>
      <c r="AC512" s="29"/>
      <c r="AD512" s="31" t="s">
        <v>30</v>
      </c>
      <c r="AE512" s="31" t="s">
        <v>52</v>
      </c>
    </row>
    <row r="513" spans="1:31" ht="36.75" x14ac:dyDescent="0.25">
      <c r="A513" s="24" t="s">
        <v>1024</v>
      </c>
      <c r="B513" s="25">
        <v>4</v>
      </c>
      <c r="C513" s="25" t="s">
        <v>30</v>
      </c>
      <c r="D513" s="26" t="s">
        <v>52</v>
      </c>
      <c r="E513" s="32" t="s">
        <v>3965</v>
      </c>
      <c r="F513" s="32" t="s">
        <v>3966</v>
      </c>
      <c r="G513" s="33" t="s">
        <v>3967</v>
      </c>
      <c r="H513" s="32" t="s">
        <v>2802</v>
      </c>
      <c r="I513" s="25">
        <v>2020</v>
      </c>
      <c r="J513" s="25">
        <v>2030</v>
      </c>
      <c r="K513" s="25" t="s">
        <v>36</v>
      </c>
      <c r="L513" s="25"/>
      <c r="M513" s="25"/>
      <c r="N513" s="25"/>
      <c r="O513" s="25" t="s">
        <v>1097</v>
      </c>
      <c r="P513" s="26" t="s">
        <v>39</v>
      </c>
      <c r="Q513" s="26"/>
      <c r="R513" s="26"/>
      <c r="S513" s="27"/>
      <c r="T513" s="27"/>
      <c r="U513" s="27"/>
      <c r="V513" s="28">
        <v>7000</v>
      </c>
      <c r="W513" s="34">
        <v>0</v>
      </c>
      <c r="X513" s="30">
        <v>7000</v>
      </c>
      <c r="Y513" s="34" t="s">
        <v>2749</v>
      </c>
      <c r="Z513" s="29"/>
      <c r="AA513" s="29"/>
      <c r="AB513" s="29"/>
      <c r="AC513" s="29"/>
      <c r="AD513" s="31" t="s">
        <v>30</v>
      </c>
      <c r="AE513" s="31" t="s">
        <v>52</v>
      </c>
    </row>
    <row r="514" spans="1:31" ht="36.75" x14ac:dyDescent="0.25">
      <c r="A514" s="24" t="s">
        <v>1024</v>
      </c>
      <c r="B514" s="25">
        <v>5</v>
      </c>
      <c r="C514" s="25" t="s">
        <v>30</v>
      </c>
      <c r="D514" s="26" t="s">
        <v>52</v>
      </c>
      <c r="E514" s="32" t="s">
        <v>1294</v>
      </c>
      <c r="F514" s="32" t="s">
        <v>3968</v>
      </c>
      <c r="G514" s="33" t="s">
        <v>3969</v>
      </c>
      <c r="H514" s="32" t="s">
        <v>2802</v>
      </c>
      <c r="I514" s="25">
        <v>2020</v>
      </c>
      <c r="J514" s="25">
        <v>2022</v>
      </c>
      <c r="K514" s="25" t="s">
        <v>36</v>
      </c>
      <c r="L514" s="25"/>
      <c r="M514" s="25"/>
      <c r="N514" s="25"/>
      <c r="O514" s="25" t="s">
        <v>67</v>
      </c>
      <c r="P514" s="26" t="s">
        <v>68</v>
      </c>
      <c r="Q514" s="26"/>
      <c r="R514" s="26"/>
      <c r="S514" s="27"/>
      <c r="T514" s="27"/>
      <c r="U514" s="27"/>
      <c r="V514" s="28">
        <v>5000</v>
      </c>
      <c r="W514" s="34">
        <v>0</v>
      </c>
      <c r="X514" s="30">
        <v>5000</v>
      </c>
      <c r="Y514" s="34" t="s">
        <v>2749</v>
      </c>
      <c r="Z514" s="29"/>
      <c r="AA514" s="29"/>
      <c r="AB514" s="29"/>
      <c r="AC514" s="29"/>
      <c r="AD514" s="31" t="s">
        <v>30</v>
      </c>
      <c r="AE514" s="31" t="s">
        <v>52</v>
      </c>
    </row>
    <row r="515" spans="1:31" ht="36.75" x14ac:dyDescent="0.25">
      <c r="A515" s="24" t="s">
        <v>1024</v>
      </c>
      <c r="B515" s="25">
        <v>6</v>
      </c>
      <c r="C515" s="25" t="s">
        <v>30</v>
      </c>
      <c r="D515" s="26" t="s">
        <v>52</v>
      </c>
      <c r="E515" s="32" t="s">
        <v>642</v>
      </c>
      <c r="F515" s="32" t="s">
        <v>2822</v>
      </c>
      <c r="G515" s="33" t="s">
        <v>2823</v>
      </c>
      <c r="H515" s="32" t="s">
        <v>2802</v>
      </c>
      <c r="I515" s="25">
        <v>2020</v>
      </c>
      <c r="J515" s="25">
        <v>2021</v>
      </c>
      <c r="K515" s="25" t="s">
        <v>36</v>
      </c>
      <c r="L515" s="25"/>
      <c r="M515" s="25"/>
      <c r="N515" s="25"/>
      <c r="O515" s="25" t="s">
        <v>67</v>
      </c>
      <c r="P515" s="26" t="s">
        <v>68</v>
      </c>
      <c r="Q515" s="26"/>
      <c r="R515" s="26"/>
      <c r="S515" s="27"/>
      <c r="T515" s="27"/>
      <c r="U515" s="27"/>
      <c r="V515" s="28">
        <v>1921</v>
      </c>
      <c r="W515" s="34">
        <v>0</v>
      </c>
      <c r="X515" s="30">
        <v>1921</v>
      </c>
      <c r="Y515" s="34" t="s">
        <v>2749</v>
      </c>
      <c r="Z515" s="29"/>
      <c r="AA515" s="29"/>
      <c r="AB515" s="29"/>
      <c r="AC515" s="29"/>
      <c r="AD515" s="31" t="s">
        <v>30</v>
      </c>
      <c r="AE515" s="31" t="s">
        <v>52</v>
      </c>
    </row>
    <row r="516" spans="1:31" ht="48.75" x14ac:dyDescent="0.25">
      <c r="A516" s="24" t="s">
        <v>1024</v>
      </c>
      <c r="B516" s="25">
        <v>7</v>
      </c>
      <c r="C516" s="25" t="s">
        <v>30</v>
      </c>
      <c r="D516" s="26" t="s">
        <v>52</v>
      </c>
      <c r="E516" s="32" t="s">
        <v>1299</v>
      </c>
      <c r="F516" s="32" t="s">
        <v>3970</v>
      </c>
      <c r="G516" s="33" t="s">
        <v>3971</v>
      </c>
      <c r="H516" s="32" t="s">
        <v>2802</v>
      </c>
      <c r="I516" s="25">
        <v>2022</v>
      </c>
      <c r="J516" s="25">
        <v>2025</v>
      </c>
      <c r="K516" s="25" t="s">
        <v>36</v>
      </c>
      <c r="L516" s="25"/>
      <c r="M516" s="25"/>
      <c r="N516" s="25"/>
      <c r="O516" s="25" t="s">
        <v>67</v>
      </c>
      <c r="P516" s="26" t="s">
        <v>68</v>
      </c>
      <c r="Q516" s="26"/>
      <c r="R516" s="26"/>
      <c r="S516" s="27"/>
      <c r="T516" s="27"/>
      <c r="U516" s="27"/>
      <c r="V516" s="28">
        <v>2000</v>
      </c>
      <c r="W516" s="34">
        <v>0</v>
      </c>
      <c r="X516" s="30">
        <v>2000</v>
      </c>
      <c r="Y516" s="34" t="s">
        <v>2749</v>
      </c>
      <c r="Z516" s="29"/>
      <c r="AA516" s="29"/>
      <c r="AB516" s="29"/>
      <c r="AC516" s="29"/>
      <c r="AD516" s="31" t="s">
        <v>30</v>
      </c>
      <c r="AE516" s="31" t="s">
        <v>52</v>
      </c>
    </row>
    <row r="517" spans="1:31" ht="24.75" x14ac:dyDescent="0.25">
      <c r="A517" s="24" t="s">
        <v>1024</v>
      </c>
      <c r="B517" s="25">
        <v>8</v>
      </c>
      <c r="C517" s="25" t="s">
        <v>58</v>
      </c>
      <c r="D517" s="16" t="s">
        <v>676</v>
      </c>
      <c r="E517" s="32" t="s">
        <v>651</v>
      </c>
      <c r="F517" s="32" t="s">
        <v>1273</v>
      </c>
      <c r="G517" s="33" t="s">
        <v>3972</v>
      </c>
      <c r="H517" s="32" t="s">
        <v>2802</v>
      </c>
      <c r="I517" s="25">
        <v>2015</v>
      </c>
      <c r="J517" s="25">
        <v>2025</v>
      </c>
      <c r="K517" s="25" t="s">
        <v>57</v>
      </c>
      <c r="L517" s="25"/>
      <c r="M517" s="25"/>
      <c r="N517" s="25"/>
      <c r="O517" s="25" t="s">
        <v>46</v>
      </c>
      <c r="P517" s="26" t="s">
        <v>38</v>
      </c>
      <c r="Q517" s="26"/>
      <c r="R517" s="26"/>
      <c r="S517" s="27"/>
      <c r="T517" s="27"/>
      <c r="U517" s="27"/>
      <c r="V517" s="28">
        <v>7365.5999999999995</v>
      </c>
      <c r="W517" s="34">
        <v>0</v>
      </c>
      <c r="X517" s="30">
        <v>7365.5999999999995</v>
      </c>
      <c r="Y517" s="34" t="s">
        <v>2749</v>
      </c>
      <c r="Z517" s="29" t="s">
        <v>106</v>
      </c>
      <c r="AA517" s="29"/>
      <c r="AB517" s="29"/>
      <c r="AC517" s="29" t="s">
        <v>696</v>
      </c>
      <c r="AD517" s="31" t="s">
        <v>58</v>
      </c>
      <c r="AE517" s="31" t="s">
        <v>31</v>
      </c>
    </row>
    <row r="518" spans="1:31" ht="36.75" x14ac:dyDescent="0.25">
      <c r="A518" s="24" t="s">
        <v>1024</v>
      </c>
      <c r="B518" s="25">
        <v>9</v>
      </c>
      <c r="C518" s="25" t="s">
        <v>58</v>
      </c>
      <c r="D518" s="26" t="s">
        <v>47</v>
      </c>
      <c r="E518" s="32" t="s">
        <v>622</v>
      </c>
      <c r="F518" s="32" t="s">
        <v>1314</v>
      </c>
      <c r="G518" s="33" t="s">
        <v>3960</v>
      </c>
      <c r="H518" s="32" t="s">
        <v>2802</v>
      </c>
      <c r="I518" s="25">
        <v>2020</v>
      </c>
      <c r="J518" s="25">
        <v>2030</v>
      </c>
      <c r="K518" s="25" t="s">
        <v>36</v>
      </c>
      <c r="L518" s="25"/>
      <c r="M518" s="25"/>
      <c r="N518" s="25"/>
      <c r="O518" s="25" t="s">
        <v>1492</v>
      </c>
      <c r="P518" s="26" t="s">
        <v>38</v>
      </c>
      <c r="Q518" s="26"/>
      <c r="R518" s="26"/>
      <c r="S518" s="27"/>
      <c r="T518" s="27"/>
      <c r="U518" s="27"/>
      <c r="V518" s="28">
        <v>5000</v>
      </c>
      <c r="W518" s="34">
        <v>0</v>
      </c>
      <c r="X518" s="30">
        <v>5000</v>
      </c>
      <c r="Y518" s="34" t="s">
        <v>2749</v>
      </c>
      <c r="Z518" s="29"/>
      <c r="AA518" s="29"/>
      <c r="AB518" s="29"/>
      <c r="AC518" s="29"/>
      <c r="AD518" s="31" t="s">
        <v>58</v>
      </c>
      <c r="AE518" s="31" t="s">
        <v>47</v>
      </c>
    </row>
    <row r="519" spans="1:31" ht="36.75" x14ac:dyDescent="0.25">
      <c r="A519" s="24" t="s">
        <v>1024</v>
      </c>
      <c r="B519" s="25">
        <v>10</v>
      </c>
      <c r="C519" s="25" t="s">
        <v>30</v>
      </c>
      <c r="D519" s="26" t="s">
        <v>47</v>
      </c>
      <c r="E519" s="32" t="s">
        <v>1311</v>
      </c>
      <c r="F519" s="32" t="s">
        <v>3958</v>
      </c>
      <c r="G519" s="33" t="s">
        <v>3973</v>
      </c>
      <c r="H519" s="32" t="s">
        <v>2802</v>
      </c>
      <c r="I519" s="25">
        <v>2020</v>
      </c>
      <c r="J519" s="25">
        <v>2030</v>
      </c>
      <c r="K519" s="25" t="s">
        <v>36</v>
      </c>
      <c r="L519" s="25"/>
      <c r="M519" s="25"/>
      <c r="N519" s="25"/>
      <c r="O519" s="25" t="s">
        <v>46</v>
      </c>
      <c r="P519" s="26" t="s">
        <v>38</v>
      </c>
      <c r="Q519" s="26"/>
      <c r="R519" s="26"/>
      <c r="S519" s="27"/>
      <c r="T519" s="27"/>
      <c r="U519" s="27"/>
      <c r="V519" s="28">
        <v>5190</v>
      </c>
      <c r="W519" s="34">
        <v>80000</v>
      </c>
      <c r="X519" s="30">
        <v>805190</v>
      </c>
      <c r="Y519" s="34" t="s">
        <v>2759</v>
      </c>
      <c r="Z519" s="29"/>
      <c r="AA519" s="29"/>
      <c r="AB519" s="29"/>
      <c r="AC519" s="29"/>
      <c r="AD519" s="31" t="s">
        <v>30</v>
      </c>
      <c r="AE519" s="31" t="s">
        <v>47</v>
      </c>
    </row>
    <row r="520" spans="1:31" ht="60.75" x14ac:dyDescent="0.25">
      <c r="A520" s="24" t="s">
        <v>697</v>
      </c>
      <c r="B520" s="25">
        <v>1</v>
      </c>
      <c r="C520" s="25" t="s">
        <v>30</v>
      </c>
      <c r="D520" s="26" t="s">
        <v>291</v>
      </c>
      <c r="E520" s="32" t="s">
        <v>698</v>
      </c>
      <c r="F520" s="32" t="s">
        <v>699</v>
      </c>
      <c r="G520" s="33"/>
      <c r="H520" s="32" t="s">
        <v>700</v>
      </c>
      <c r="I520" s="25">
        <v>2016</v>
      </c>
      <c r="J520" s="25">
        <v>2025</v>
      </c>
      <c r="K520" s="25" t="s">
        <v>57</v>
      </c>
      <c r="L520" s="25"/>
      <c r="M520" s="25" t="s">
        <v>139</v>
      </c>
      <c r="N520" s="25" t="s">
        <v>701</v>
      </c>
      <c r="O520" s="25" t="s">
        <v>702</v>
      </c>
      <c r="P520" s="26" t="s">
        <v>179</v>
      </c>
      <c r="Q520" s="26" t="s">
        <v>180</v>
      </c>
      <c r="R520" s="26"/>
      <c r="S520" s="27" t="s">
        <v>703</v>
      </c>
      <c r="T520" s="27" t="s">
        <v>704</v>
      </c>
      <c r="U520" s="27"/>
      <c r="V520" s="28">
        <v>1463000</v>
      </c>
      <c r="W520" s="34"/>
      <c r="X520" s="30">
        <v>1463000</v>
      </c>
      <c r="Y520" s="34" t="s">
        <v>116</v>
      </c>
      <c r="Z520" s="29" t="s">
        <v>300</v>
      </c>
      <c r="AA520" s="29" t="s">
        <v>221</v>
      </c>
      <c r="AB520" s="29"/>
      <c r="AC520" s="29" t="s">
        <v>705</v>
      </c>
      <c r="AD520" s="31" t="s">
        <v>30</v>
      </c>
      <c r="AE520" s="31" t="s">
        <v>291</v>
      </c>
    </row>
    <row r="521" spans="1:31" ht="48.75" x14ac:dyDescent="0.25">
      <c r="A521" s="24" t="s">
        <v>697</v>
      </c>
      <c r="B521" s="25">
        <v>2</v>
      </c>
      <c r="C521" s="25" t="s">
        <v>30</v>
      </c>
      <c r="D521" s="26" t="s">
        <v>175</v>
      </c>
      <c r="E521" s="32" t="s">
        <v>706</v>
      </c>
      <c r="F521" s="32" t="s">
        <v>707</v>
      </c>
      <c r="G521" s="33"/>
      <c r="H521" s="32" t="s">
        <v>708</v>
      </c>
      <c r="I521" s="25">
        <v>2019</v>
      </c>
      <c r="J521" s="25">
        <v>2021</v>
      </c>
      <c r="K521" s="25" t="s">
        <v>36</v>
      </c>
      <c r="L521" s="25"/>
      <c r="M521" s="25"/>
      <c r="N521" s="25"/>
      <c r="O521" s="25" t="s">
        <v>702</v>
      </c>
      <c r="P521" s="26" t="s">
        <v>179</v>
      </c>
      <c r="Q521" s="26" t="s">
        <v>180</v>
      </c>
      <c r="R521" s="26"/>
      <c r="S521" s="27" t="s">
        <v>709</v>
      </c>
      <c r="T521" s="27"/>
      <c r="U521" s="27"/>
      <c r="V521" s="28">
        <v>5000</v>
      </c>
      <c r="W521" s="34"/>
      <c r="X521" s="30">
        <v>5000</v>
      </c>
      <c r="Y521" s="34" t="s">
        <v>42</v>
      </c>
      <c r="Z521" s="29"/>
      <c r="AA521" s="29"/>
      <c r="AB521" s="29"/>
      <c r="AC521" s="29"/>
      <c r="AD521" s="31" t="s">
        <v>30</v>
      </c>
      <c r="AE521" s="31" t="s">
        <v>175</v>
      </c>
    </row>
    <row r="522" spans="1:31" ht="24.75" x14ac:dyDescent="0.25">
      <c r="A522" s="24" t="s">
        <v>697</v>
      </c>
      <c r="B522" s="25">
        <v>3</v>
      </c>
      <c r="C522" s="25" t="s">
        <v>58</v>
      </c>
      <c r="D522" s="26" t="s">
        <v>90</v>
      </c>
      <c r="E522" s="32" t="s">
        <v>710</v>
      </c>
      <c r="F522" s="32" t="s">
        <v>711</v>
      </c>
      <c r="G522" s="33"/>
      <c r="H522" s="32" t="s">
        <v>712</v>
      </c>
      <c r="I522" s="25">
        <v>2016</v>
      </c>
      <c r="J522" s="25">
        <v>2017</v>
      </c>
      <c r="K522" s="25" t="s">
        <v>57</v>
      </c>
      <c r="L522" s="25"/>
      <c r="M522" s="25"/>
      <c r="N522" s="25"/>
      <c r="O522" s="25" t="s">
        <v>702</v>
      </c>
      <c r="P522" s="26" t="s">
        <v>179</v>
      </c>
      <c r="Q522" s="26" t="s">
        <v>180</v>
      </c>
      <c r="R522" s="26"/>
      <c r="S522" s="27" t="s">
        <v>713</v>
      </c>
      <c r="T522" s="27"/>
      <c r="U522" s="27"/>
      <c r="V522" s="28"/>
      <c r="W522" s="34"/>
      <c r="X522" s="30" t="s">
        <v>1259</v>
      </c>
      <c r="Y522" s="34" t="s">
        <v>42</v>
      </c>
      <c r="Z522" s="29"/>
      <c r="AA522" s="29"/>
      <c r="AB522" s="29"/>
      <c r="AC522" s="29"/>
      <c r="AD522" s="31" t="s">
        <v>58</v>
      </c>
      <c r="AE522" s="31" t="s">
        <v>90</v>
      </c>
    </row>
    <row r="523" spans="1:31" ht="36.75" x14ac:dyDescent="0.25">
      <c r="A523" s="24" t="s">
        <v>697</v>
      </c>
      <c r="B523" s="25">
        <v>4</v>
      </c>
      <c r="C523" s="25" t="s">
        <v>30</v>
      </c>
      <c r="D523" s="26" t="s">
        <v>175</v>
      </c>
      <c r="E523" s="32" t="s">
        <v>714</v>
      </c>
      <c r="F523" s="32" t="s">
        <v>715</v>
      </c>
      <c r="G523" s="33"/>
      <c r="H523" s="32" t="s">
        <v>716</v>
      </c>
      <c r="I523" s="25">
        <v>2018</v>
      </c>
      <c r="J523" s="25">
        <v>2021</v>
      </c>
      <c r="K523" s="25" t="s">
        <v>36</v>
      </c>
      <c r="L523" s="25"/>
      <c r="M523" s="25"/>
      <c r="N523" s="25"/>
      <c r="O523" s="25" t="s">
        <v>702</v>
      </c>
      <c r="P523" s="26" t="s">
        <v>179</v>
      </c>
      <c r="Q523" s="26" t="s">
        <v>180</v>
      </c>
      <c r="R523" s="26"/>
      <c r="S523" s="27"/>
      <c r="T523" s="27"/>
      <c r="U523" s="27"/>
      <c r="V523" s="28">
        <v>0</v>
      </c>
      <c r="W523" s="34"/>
      <c r="X523" s="30">
        <v>0</v>
      </c>
      <c r="Y523" s="34" t="s">
        <v>42</v>
      </c>
      <c r="Z523" s="29"/>
      <c r="AA523" s="29"/>
      <c r="AB523" s="29"/>
      <c r="AC523" s="29"/>
      <c r="AD523" s="31" t="s">
        <v>30</v>
      </c>
      <c r="AE523" s="31" t="s">
        <v>175</v>
      </c>
    </row>
    <row r="524" spans="1:31" ht="36.75" x14ac:dyDescent="0.25">
      <c r="A524" s="24" t="s">
        <v>697</v>
      </c>
      <c r="B524" s="25">
        <v>5</v>
      </c>
      <c r="C524" s="25" t="s">
        <v>30</v>
      </c>
      <c r="D524" s="26" t="s">
        <v>52</v>
      </c>
      <c r="E524" s="32" t="s">
        <v>717</v>
      </c>
      <c r="F524" s="32" t="s">
        <v>718</v>
      </c>
      <c r="G524" s="33"/>
      <c r="H524" s="32" t="s">
        <v>700</v>
      </c>
      <c r="I524" s="25">
        <v>2017</v>
      </c>
      <c r="J524" s="25">
        <v>2030</v>
      </c>
      <c r="K524" s="25" t="s">
        <v>57</v>
      </c>
      <c r="L524" s="25" t="s">
        <v>139</v>
      </c>
      <c r="M524" s="25"/>
      <c r="N524" s="25" t="s">
        <v>719</v>
      </c>
      <c r="O524" s="25" t="s">
        <v>67</v>
      </c>
      <c r="P524" s="26" t="s">
        <v>68</v>
      </c>
      <c r="Q524" s="26" t="s">
        <v>720</v>
      </c>
      <c r="R524" s="26"/>
      <c r="S524" s="27" t="s">
        <v>721</v>
      </c>
      <c r="T524" s="27"/>
      <c r="U524" s="27"/>
      <c r="V524" s="28">
        <v>3919838</v>
      </c>
      <c r="W524" s="34"/>
      <c r="X524" s="30">
        <v>3919838</v>
      </c>
      <c r="Y524" s="34" t="s">
        <v>116</v>
      </c>
      <c r="Z524" s="29" t="s">
        <v>52</v>
      </c>
      <c r="AA524" s="29"/>
      <c r="AB524" s="29"/>
      <c r="AC524" s="29" t="s">
        <v>722</v>
      </c>
      <c r="AD524" s="31" t="s">
        <v>30</v>
      </c>
      <c r="AE524" s="31" t="s">
        <v>52</v>
      </c>
    </row>
    <row r="525" spans="1:31" ht="48.75" x14ac:dyDescent="0.25">
      <c r="A525" s="24" t="s">
        <v>697</v>
      </c>
      <c r="B525" s="25">
        <v>6</v>
      </c>
      <c r="C525" s="25" t="s">
        <v>30</v>
      </c>
      <c r="D525" s="26" t="s">
        <v>52</v>
      </c>
      <c r="E525" s="32" t="s">
        <v>723</v>
      </c>
      <c r="F525" s="32" t="s">
        <v>724</v>
      </c>
      <c r="G525" s="33"/>
      <c r="H525" s="32" t="s">
        <v>700</v>
      </c>
      <c r="I525" s="25">
        <v>2017</v>
      </c>
      <c r="J525" s="25">
        <v>2030</v>
      </c>
      <c r="K525" s="25" t="s">
        <v>57</v>
      </c>
      <c r="L525" s="25" t="s">
        <v>139</v>
      </c>
      <c r="M525" s="25"/>
      <c r="N525" s="25" t="s">
        <v>719</v>
      </c>
      <c r="O525" s="25" t="s">
        <v>67</v>
      </c>
      <c r="P525" s="26" t="s">
        <v>68</v>
      </c>
      <c r="Q525" s="26" t="s">
        <v>720</v>
      </c>
      <c r="R525" s="26"/>
      <c r="S525" s="27" t="s">
        <v>725</v>
      </c>
      <c r="T525" s="27"/>
      <c r="U525" s="27"/>
      <c r="V525" s="28">
        <v>3271525</v>
      </c>
      <c r="W525" s="34"/>
      <c r="X525" s="30">
        <v>3271525</v>
      </c>
      <c r="Y525" s="34" t="s">
        <v>116</v>
      </c>
      <c r="Z525" s="29" t="s">
        <v>52</v>
      </c>
      <c r="AA525" s="29"/>
      <c r="AB525" s="29"/>
      <c r="AC525" s="29" t="s">
        <v>722</v>
      </c>
      <c r="AD525" s="31" t="s">
        <v>30</v>
      </c>
      <c r="AE525" s="31" t="s">
        <v>52</v>
      </c>
    </row>
    <row r="526" spans="1:31" ht="36.75" x14ac:dyDescent="0.25">
      <c r="A526" s="24" t="s">
        <v>697</v>
      </c>
      <c r="B526" s="25">
        <v>7</v>
      </c>
      <c r="C526" s="25" t="s">
        <v>30</v>
      </c>
      <c r="D526" s="26" t="s">
        <v>52</v>
      </c>
      <c r="E526" s="32" t="s">
        <v>726</v>
      </c>
      <c r="F526" s="32" t="s">
        <v>727</v>
      </c>
      <c r="G526" s="33"/>
      <c r="H526" s="32" t="s">
        <v>700</v>
      </c>
      <c r="I526" s="25">
        <v>2020</v>
      </c>
      <c r="J526" s="25">
        <v>2022</v>
      </c>
      <c r="K526" s="25" t="s">
        <v>36</v>
      </c>
      <c r="L526" s="25"/>
      <c r="M526" s="25"/>
      <c r="N526" s="25" t="s">
        <v>719</v>
      </c>
      <c r="O526" s="25" t="s">
        <v>67</v>
      </c>
      <c r="P526" s="26" t="s">
        <v>68</v>
      </c>
      <c r="Q526" s="26"/>
      <c r="R526" s="26"/>
      <c r="S526" s="27"/>
      <c r="T526" s="27"/>
      <c r="U526" s="27"/>
      <c r="V526" s="28">
        <v>960000</v>
      </c>
      <c r="W526" s="34"/>
      <c r="X526" s="30">
        <v>960000</v>
      </c>
      <c r="Y526" s="34" t="s">
        <v>62</v>
      </c>
      <c r="Z526" s="29" t="s">
        <v>52</v>
      </c>
      <c r="AA526" s="29"/>
      <c r="AB526" s="29"/>
      <c r="AC526" s="29" t="s">
        <v>722</v>
      </c>
      <c r="AD526" s="31" t="s">
        <v>30</v>
      </c>
      <c r="AE526" s="31" t="s">
        <v>52</v>
      </c>
    </row>
    <row r="527" spans="1:31" ht="60.75" x14ac:dyDescent="0.25">
      <c r="A527" s="24" t="s">
        <v>697</v>
      </c>
      <c r="B527" s="25">
        <v>8</v>
      </c>
      <c r="C527" s="25" t="s">
        <v>30</v>
      </c>
      <c r="D527" s="26" t="s">
        <v>52</v>
      </c>
      <c r="E527" s="32" t="s">
        <v>728</v>
      </c>
      <c r="F527" s="32" t="s">
        <v>729</v>
      </c>
      <c r="G527" s="33"/>
      <c r="H527" s="32" t="s">
        <v>700</v>
      </c>
      <c r="I527" s="25">
        <v>2018</v>
      </c>
      <c r="J527" s="25">
        <v>2020</v>
      </c>
      <c r="K527" s="25" t="s">
        <v>36</v>
      </c>
      <c r="L527" s="25" t="s">
        <v>139</v>
      </c>
      <c r="M527" s="25"/>
      <c r="N527" s="25" t="s">
        <v>719</v>
      </c>
      <c r="O527" s="25" t="s">
        <v>67</v>
      </c>
      <c r="P527" s="26" t="s">
        <v>68</v>
      </c>
      <c r="Q527" s="26" t="s">
        <v>720</v>
      </c>
      <c r="R527" s="26"/>
      <c r="S527" s="27" t="s">
        <v>730</v>
      </c>
      <c r="T527" s="27"/>
      <c r="U527" s="27"/>
      <c r="V527" s="28">
        <v>1500</v>
      </c>
      <c r="W527" s="34"/>
      <c r="X527" s="30">
        <v>1500</v>
      </c>
      <c r="Y527" s="34" t="s">
        <v>42</v>
      </c>
      <c r="Z527" s="29" t="s">
        <v>52</v>
      </c>
      <c r="AA527" s="29"/>
      <c r="AB527" s="29"/>
      <c r="AC527" s="29" t="s">
        <v>722</v>
      </c>
      <c r="AD527" s="31" t="s">
        <v>30</v>
      </c>
      <c r="AE527" s="31" t="s">
        <v>52</v>
      </c>
    </row>
    <row r="528" spans="1:31" ht="72.75" x14ac:dyDescent="0.25">
      <c r="A528" s="24" t="s">
        <v>697</v>
      </c>
      <c r="B528" s="25">
        <v>9</v>
      </c>
      <c r="C528" s="25" t="s">
        <v>30</v>
      </c>
      <c r="D528" s="26" t="s">
        <v>90</v>
      </c>
      <c r="E528" s="32" t="s">
        <v>731</v>
      </c>
      <c r="F528" s="32" t="s">
        <v>732</v>
      </c>
      <c r="G528" s="33"/>
      <c r="H528" s="32" t="s">
        <v>733</v>
      </c>
      <c r="I528" s="25">
        <v>2018</v>
      </c>
      <c r="J528" s="25">
        <v>2019</v>
      </c>
      <c r="K528" s="25" t="s">
        <v>36</v>
      </c>
      <c r="L528" s="25" t="s">
        <v>139</v>
      </c>
      <c r="M528" s="25" t="s">
        <v>139</v>
      </c>
      <c r="N528" s="25" t="s">
        <v>734</v>
      </c>
      <c r="O528" s="25" t="s">
        <v>67</v>
      </c>
      <c r="P528" s="26" t="s">
        <v>68</v>
      </c>
      <c r="Q528" s="26" t="s">
        <v>80</v>
      </c>
      <c r="R528" s="26" t="s">
        <v>461</v>
      </c>
      <c r="S528" s="27" t="s">
        <v>735</v>
      </c>
      <c r="T528" s="27" t="s">
        <v>736</v>
      </c>
      <c r="U528" s="27" t="s">
        <v>737</v>
      </c>
      <c r="V528" s="28">
        <v>1500</v>
      </c>
      <c r="W528" s="34"/>
      <c r="X528" s="30">
        <v>1500</v>
      </c>
      <c r="Y528" s="34" t="s">
        <v>42</v>
      </c>
      <c r="Z528" s="29" t="s">
        <v>285</v>
      </c>
      <c r="AA528" s="29" t="s">
        <v>300</v>
      </c>
      <c r="AB528" s="29"/>
      <c r="AC528" s="29" t="s">
        <v>738</v>
      </c>
      <c r="AD528" s="31" t="s">
        <v>30</v>
      </c>
      <c r="AE528" s="31" t="s">
        <v>90</v>
      </c>
    </row>
    <row r="529" spans="1:31" ht="48.75" x14ac:dyDescent="0.25">
      <c r="A529" s="24" t="s">
        <v>697</v>
      </c>
      <c r="B529" s="25">
        <v>10</v>
      </c>
      <c r="C529" s="25" t="s">
        <v>58</v>
      </c>
      <c r="D529" s="26" t="s">
        <v>52</v>
      </c>
      <c r="E529" s="32" t="s">
        <v>739</v>
      </c>
      <c r="F529" s="32" t="s">
        <v>740</v>
      </c>
      <c r="G529" s="33"/>
      <c r="H529" s="32" t="s">
        <v>700</v>
      </c>
      <c r="I529" s="25">
        <v>2019</v>
      </c>
      <c r="J529" s="25">
        <v>2021</v>
      </c>
      <c r="K529" s="25" t="s">
        <v>36</v>
      </c>
      <c r="L529" s="25" t="s">
        <v>139</v>
      </c>
      <c r="M529" s="25"/>
      <c r="N529" s="25" t="s">
        <v>741</v>
      </c>
      <c r="O529" s="25" t="s">
        <v>67</v>
      </c>
      <c r="P529" s="26" t="s">
        <v>68</v>
      </c>
      <c r="Q529" s="26" t="s">
        <v>720</v>
      </c>
      <c r="R529" s="26"/>
      <c r="S529" s="27" t="s">
        <v>742</v>
      </c>
      <c r="T529" s="27" t="s">
        <v>743</v>
      </c>
      <c r="U529" s="27"/>
      <c r="V529" s="28"/>
      <c r="W529" s="34"/>
      <c r="X529" s="30">
        <v>0</v>
      </c>
      <c r="Y529" s="34" t="s">
        <v>42</v>
      </c>
      <c r="Z529" s="29"/>
      <c r="AA529" s="29"/>
      <c r="AB529" s="29"/>
      <c r="AC529" s="29"/>
      <c r="AD529" s="31" t="s">
        <v>58</v>
      </c>
      <c r="AE529" s="31" t="s">
        <v>52</v>
      </c>
    </row>
    <row r="530" spans="1:31" ht="36.75" x14ac:dyDescent="0.25">
      <c r="A530" s="24" t="s">
        <v>697</v>
      </c>
      <c r="B530" s="25">
        <v>11</v>
      </c>
      <c r="C530" s="25" t="s">
        <v>30</v>
      </c>
      <c r="D530" s="26" t="s">
        <v>47</v>
      </c>
      <c r="E530" s="32" t="s">
        <v>744</v>
      </c>
      <c r="F530" s="32" t="s">
        <v>745</v>
      </c>
      <c r="G530" s="33"/>
      <c r="H530" s="32" t="s">
        <v>700</v>
      </c>
      <c r="I530" s="25">
        <v>2018</v>
      </c>
      <c r="J530" s="25">
        <v>2025</v>
      </c>
      <c r="K530" s="25" t="s">
        <v>57</v>
      </c>
      <c r="L530" s="25"/>
      <c r="M530" s="25" t="s">
        <v>139</v>
      </c>
      <c r="N530" s="25" t="s">
        <v>746</v>
      </c>
      <c r="O530" s="25" t="s">
        <v>67</v>
      </c>
      <c r="P530" s="26" t="s">
        <v>68</v>
      </c>
      <c r="Q530" s="26" t="s">
        <v>248</v>
      </c>
      <c r="R530" s="26" t="s">
        <v>307</v>
      </c>
      <c r="S530" s="27" t="s">
        <v>747</v>
      </c>
      <c r="T530" s="27" t="s">
        <v>748</v>
      </c>
      <c r="U530" s="27" t="s">
        <v>749</v>
      </c>
      <c r="V530" s="28"/>
      <c r="W530" s="34">
        <v>3000</v>
      </c>
      <c r="X530" s="30">
        <v>21000</v>
      </c>
      <c r="Y530" s="34" t="s">
        <v>42</v>
      </c>
      <c r="Z530" s="29"/>
      <c r="AA530" s="29"/>
      <c r="AB530" s="29"/>
      <c r="AC530" s="29"/>
      <c r="AD530" s="31" t="s">
        <v>30</v>
      </c>
      <c r="AE530" s="31" t="s">
        <v>47</v>
      </c>
    </row>
    <row r="531" spans="1:31" ht="60.75" x14ac:dyDescent="0.25">
      <c r="A531" s="24" t="s">
        <v>697</v>
      </c>
      <c r="B531" s="25">
        <v>12</v>
      </c>
      <c r="C531" s="25" t="s">
        <v>216</v>
      </c>
      <c r="D531" s="26" t="s">
        <v>47</v>
      </c>
      <c r="E531" s="32" t="s">
        <v>750</v>
      </c>
      <c r="F531" s="32" t="s">
        <v>751</v>
      </c>
      <c r="G531" s="33"/>
      <c r="H531" s="32" t="s">
        <v>700</v>
      </c>
      <c r="I531" s="25">
        <v>2019</v>
      </c>
      <c r="J531" s="25">
        <v>2021</v>
      </c>
      <c r="K531" s="25" t="s">
        <v>36</v>
      </c>
      <c r="L531" s="25"/>
      <c r="M531" s="25"/>
      <c r="N531" s="25" t="s">
        <v>752</v>
      </c>
      <c r="O531" s="25" t="s">
        <v>67</v>
      </c>
      <c r="P531" s="26" t="s">
        <v>68</v>
      </c>
      <c r="Q531" s="26" t="s">
        <v>720</v>
      </c>
      <c r="R531" s="26" t="s">
        <v>396</v>
      </c>
      <c r="S531" s="27" t="s">
        <v>753</v>
      </c>
      <c r="T531" s="27"/>
      <c r="U531" s="27"/>
      <c r="V531" s="28"/>
      <c r="W531" s="34"/>
      <c r="X531" s="30" t="s">
        <v>1259</v>
      </c>
      <c r="Y531" s="34" t="s">
        <v>116</v>
      </c>
      <c r="Z531" s="29"/>
      <c r="AA531" s="29"/>
      <c r="AB531" s="29"/>
      <c r="AC531" s="29"/>
      <c r="AD531" s="31" t="s">
        <v>216</v>
      </c>
      <c r="AE531" s="31" t="s">
        <v>47</v>
      </c>
    </row>
    <row r="532" spans="1:31" ht="36.75" x14ac:dyDescent="0.25">
      <c r="A532" s="24" t="s">
        <v>697</v>
      </c>
      <c r="B532" s="25">
        <v>13</v>
      </c>
      <c r="C532" s="25" t="s">
        <v>58</v>
      </c>
      <c r="D532" s="26" t="s">
        <v>47</v>
      </c>
      <c r="E532" s="32" t="s">
        <v>754</v>
      </c>
      <c r="F532" s="32" t="s">
        <v>755</v>
      </c>
      <c r="G532" s="33"/>
      <c r="H532" s="32" t="s">
        <v>700</v>
      </c>
      <c r="I532" s="25">
        <v>2017</v>
      </c>
      <c r="J532" s="25">
        <v>2020</v>
      </c>
      <c r="K532" s="25" t="s">
        <v>57</v>
      </c>
      <c r="L532" s="25"/>
      <c r="M532" s="25"/>
      <c r="N532" s="25" t="s">
        <v>756</v>
      </c>
      <c r="O532" s="25" t="s">
        <v>67</v>
      </c>
      <c r="P532" s="26" t="s">
        <v>68</v>
      </c>
      <c r="Q532" s="26" t="s">
        <v>128</v>
      </c>
      <c r="R532" s="26" t="s">
        <v>38</v>
      </c>
      <c r="S532" s="27" t="s">
        <v>757</v>
      </c>
      <c r="T532" s="27"/>
      <c r="U532" s="27"/>
      <c r="V532" s="28"/>
      <c r="W532" s="34"/>
      <c r="X532" s="30">
        <v>0</v>
      </c>
      <c r="Y532" s="34" t="s">
        <v>42</v>
      </c>
      <c r="Z532" s="29"/>
      <c r="AA532" s="29"/>
      <c r="AB532" s="29"/>
      <c r="AC532" s="29"/>
      <c r="AD532" s="31" t="s">
        <v>58</v>
      </c>
      <c r="AE532" s="31" t="s">
        <v>47</v>
      </c>
    </row>
    <row r="533" spans="1:31" ht="48.75" x14ac:dyDescent="0.25">
      <c r="A533" s="24" t="s">
        <v>697</v>
      </c>
      <c r="B533" s="25">
        <v>14</v>
      </c>
      <c r="C533" s="25" t="s">
        <v>30</v>
      </c>
      <c r="D533" s="16" t="s">
        <v>676</v>
      </c>
      <c r="E533" s="32" t="s">
        <v>758</v>
      </c>
      <c r="F533" s="32" t="s">
        <v>759</v>
      </c>
      <c r="G533" s="33"/>
      <c r="H533" s="32" t="s">
        <v>760</v>
      </c>
      <c r="I533" s="25">
        <v>2019</v>
      </c>
      <c r="J533" s="25">
        <v>2020</v>
      </c>
      <c r="K533" s="25" t="s">
        <v>36</v>
      </c>
      <c r="L533" s="25"/>
      <c r="M533" s="25"/>
      <c r="N533" s="25"/>
      <c r="O533" s="25" t="s">
        <v>111</v>
      </c>
      <c r="P533" s="26" t="s">
        <v>39</v>
      </c>
      <c r="Q533" s="26" t="s">
        <v>112</v>
      </c>
      <c r="R533" s="26" t="s">
        <v>38</v>
      </c>
      <c r="S533" s="27"/>
      <c r="T533" s="27"/>
      <c r="U533" s="27"/>
      <c r="V533" s="28">
        <v>0</v>
      </c>
      <c r="W533" s="34"/>
      <c r="X533" s="30">
        <v>0</v>
      </c>
      <c r="Y533" s="34" t="s">
        <v>42</v>
      </c>
      <c r="Z533" s="29"/>
      <c r="AA533" s="29"/>
      <c r="AB533" s="29"/>
      <c r="AC533" s="29"/>
      <c r="AD533" s="31" t="s">
        <v>30</v>
      </c>
      <c r="AE533" s="31" t="s">
        <v>31</v>
      </c>
    </row>
    <row r="534" spans="1:31" ht="24.75" x14ac:dyDescent="0.25">
      <c r="A534" s="24" t="s">
        <v>697</v>
      </c>
      <c r="B534" s="25">
        <v>15</v>
      </c>
      <c r="C534" s="25" t="s">
        <v>30</v>
      </c>
      <c r="D534" s="16" t="s">
        <v>676</v>
      </c>
      <c r="E534" s="32" t="s">
        <v>475</v>
      </c>
      <c r="F534" s="32" t="s">
        <v>761</v>
      </c>
      <c r="G534" s="33"/>
      <c r="H534" s="32" t="s">
        <v>762</v>
      </c>
      <c r="I534" s="25">
        <v>2019</v>
      </c>
      <c r="J534" s="25">
        <v>2020</v>
      </c>
      <c r="K534" s="25" t="s">
        <v>36</v>
      </c>
      <c r="L534" s="25"/>
      <c r="M534" s="25"/>
      <c r="N534" s="25"/>
      <c r="O534" s="25" t="s">
        <v>111</v>
      </c>
      <c r="P534" s="26" t="s">
        <v>39</v>
      </c>
      <c r="Q534" s="26" t="s">
        <v>112</v>
      </c>
      <c r="R534" s="26" t="s">
        <v>38</v>
      </c>
      <c r="S534" s="27"/>
      <c r="T534" s="27"/>
      <c r="U534" s="27"/>
      <c r="V534" s="28">
        <v>4000</v>
      </c>
      <c r="W534" s="34"/>
      <c r="X534" s="30">
        <v>4000</v>
      </c>
      <c r="Y534" s="34" t="s">
        <v>42</v>
      </c>
      <c r="Z534" s="29"/>
      <c r="AA534" s="29"/>
      <c r="AB534" s="29"/>
      <c r="AC534" s="29"/>
      <c r="AD534" s="31" t="s">
        <v>30</v>
      </c>
      <c r="AE534" s="31" t="s">
        <v>31</v>
      </c>
    </row>
    <row r="535" spans="1:31" ht="36.75" x14ac:dyDescent="0.25">
      <c r="A535" s="24" t="s">
        <v>697</v>
      </c>
      <c r="B535" s="25">
        <v>16</v>
      </c>
      <c r="C535" s="25" t="s">
        <v>216</v>
      </c>
      <c r="D535" s="16" t="s">
        <v>676</v>
      </c>
      <c r="E535" s="32" t="s">
        <v>763</v>
      </c>
      <c r="F535" s="32" t="s">
        <v>764</v>
      </c>
      <c r="G535" s="33"/>
      <c r="H535" s="32" t="s">
        <v>762</v>
      </c>
      <c r="I535" s="25">
        <v>2019</v>
      </c>
      <c r="J535" s="25">
        <v>2020</v>
      </c>
      <c r="K535" s="25" t="s">
        <v>36</v>
      </c>
      <c r="L535" s="25"/>
      <c r="M535" s="25"/>
      <c r="N535" s="25"/>
      <c r="O535" s="25" t="s">
        <v>111</v>
      </c>
      <c r="P535" s="26" t="s">
        <v>39</v>
      </c>
      <c r="Q535" s="26" t="s">
        <v>765</v>
      </c>
      <c r="R535" s="26" t="s">
        <v>112</v>
      </c>
      <c r="S535" s="27"/>
      <c r="T535" s="27"/>
      <c r="U535" s="27" t="s">
        <v>766</v>
      </c>
      <c r="V535" s="28"/>
      <c r="W535" s="34"/>
      <c r="X535" s="30">
        <v>0</v>
      </c>
      <c r="Y535" s="34" t="s">
        <v>42</v>
      </c>
      <c r="Z535" s="29"/>
      <c r="AA535" s="29"/>
      <c r="AB535" s="29"/>
      <c r="AC535" s="29"/>
      <c r="AD535" s="31" t="s">
        <v>216</v>
      </c>
      <c r="AE535" s="31" t="s">
        <v>31</v>
      </c>
    </row>
    <row r="536" spans="1:31" ht="24.75" x14ac:dyDescent="0.25">
      <c r="A536" s="24" t="s">
        <v>697</v>
      </c>
      <c r="B536" s="25">
        <v>17</v>
      </c>
      <c r="C536" s="25" t="s">
        <v>30</v>
      </c>
      <c r="D536" s="26" t="s">
        <v>90</v>
      </c>
      <c r="E536" s="32" t="s">
        <v>767</v>
      </c>
      <c r="F536" s="32" t="s">
        <v>768</v>
      </c>
      <c r="G536" s="33"/>
      <c r="H536" s="32" t="s">
        <v>700</v>
      </c>
      <c r="I536" s="25">
        <v>2017</v>
      </c>
      <c r="J536" s="25">
        <v>2018</v>
      </c>
      <c r="K536" s="25" t="s">
        <v>57</v>
      </c>
      <c r="L536" s="25"/>
      <c r="M536" s="25"/>
      <c r="N536" s="25"/>
      <c r="O536" s="25" t="s">
        <v>111</v>
      </c>
      <c r="P536" s="26" t="s">
        <v>39</v>
      </c>
      <c r="Q536" s="26"/>
      <c r="R536" s="26"/>
      <c r="S536" s="27"/>
      <c r="T536" s="27"/>
      <c r="U536" s="27"/>
      <c r="V536" s="28">
        <v>0</v>
      </c>
      <c r="W536" s="34"/>
      <c r="X536" s="30">
        <v>0</v>
      </c>
      <c r="Y536" s="34" t="s">
        <v>42</v>
      </c>
      <c r="Z536" s="29"/>
      <c r="AA536" s="29"/>
      <c r="AB536" s="29"/>
      <c r="AC536" s="29"/>
      <c r="AD536" s="31" t="s">
        <v>30</v>
      </c>
      <c r="AE536" s="31" t="s">
        <v>90</v>
      </c>
    </row>
    <row r="537" spans="1:31" ht="36.75" x14ac:dyDescent="0.25">
      <c r="A537" s="24" t="s">
        <v>697</v>
      </c>
      <c r="B537" s="25">
        <v>18</v>
      </c>
      <c r="C537" s="25" t="s">
        <v>30</v>
      </c>
      <c r="D537" s="26" t="s">
        <v>181</v>
      </c>
      <c r="E537" s="32" t="s">
        <v>769</v>
      </c>
      <c r="F537" s="32" t="s">
        <v>770</v>
      </c>
      <c r="G537" s="33"/>
      <c r="H537" s="32" t="s">
        <v>771</v>
      </c>
      <c r="I537" s="25">
        <v>2018</v>
      </c>
      <c r="J537" s="25">
        <v>2019</v>
      </c>
      <c r="K537" s="25" t="s">
        <v>36</v>
      </c>
      <c r="L537" s="25"/>
      <c r="M537" s="25"/>
      <c r="N537" s="25"/>
      <c r="O537" s="25" t="s">
        <v>37</v>
      </c>
      <c r="P537" s="26" t="s">
        <v>144</v>
      </c>
      <c r="Q537" s="26"/>
      <c r="R537" s="26"/>
      <c r="S537" s="27"/>
      <c r="T537" s="27"/>
      <c r="U537" s="27"/>
      <c r="V537" s="28">
        <v>0</v>
      </c>
      <c r="W537" s="34"/>
      <c r="X537" s="30">
        <v>0</v>
      </c>
      <c r="Y537" s="34" t="s">
        <v>42</v>
      </c>
      <c r="Z537" s="29"/>
      <c r="AA537" s="29"/>
      <c r="AB537" s="29"/>
      <c r="AC537" s="29"/>
      <c r="AD537" s="31" t="s">
        <v>30</v>
      </c>
      <c r="AE537" s="31" t="s">
        <v>181</v>
      </c>
    </row>
    <row r="538" spans="1:31" ht="36.75" x14ac:dyDescent="0.25">
      <c r="A538" s="24" t="s">
        <v>697</v>
      </c>
      <c r="B538" s="25">
        <v>19</v>
      </c>
      <c r="C538" s="25" t="s">
        <v>30</v>
      </c>
      <c r="D538" s="26" t="s">
        <v>106</v>
      </c>
      <c r="E538" s="32" t="s">
        <v>772</v>
      </c>
      <c r="F538" s="32" t="s">
        <v>773</v>
      </c>
      <c r="G538" s="33"/>
      <c r="H538" s="32" t="s">
        <v>700</v>
      </c>
      <c r="I538" s="25">
        <v>2018</v>
      </c>
      <c r="J538" s="25">
        <v>2030</v>
      </c>
      <c r="K538" s="25" t="s">
        <v>36</v>
      </c>
      <c r="L538" s="25"/>
      <c r="M538" s="25"/>
      <c r="N538" s="25"/>
      <c r="O538" s="25" t="s">
        <v>67</v>
      </c>
      <c r="P538" s="26" t="s">
        <v>186</v>
      </c>
      <c r="Q538" s="26"/>
      <c r="R538" s="26"/>
      <c r="S538" s="27"/>
      <c r="T538" s="27"/>
      <c r="U538" s="27"/>
      <c r="V538" s="28"/>
      <c r="W538" s="34">
        <v>1500</v>
      </c>
      <c r="X538" s="30">
        <v>18000</v>
      </c>
      <c r="Y538" s="34" t="s">
        <v>42</v>
      </c>
      <c r="Z538" s="29"/>
      <c r="AA538" s="29"/>
      <c r="AB538" s="29"/>
      <c r="AC538" s="29"/>
      <c r="AD538" s="31" t="s">
        <v>30</v>
      </c>
      <c r="AE538" s="31" t="s">
        <v>106</v>
      </c>
    </row>
    <row r="539" spans="1:31" ht="60.75" x14ac:dyDescent="0.25">
      <c r="A539" s="24" t="s">
        <v>697</v>
      </c>
      <c r="B539" s="25">
        <v>20</v>
      </c>
      <c r="C539" s="25" t="s">
        <v>30</v>
      </c>
      <c r="D539" s="26" t="s">
        <v>106</v>
      </c>
      <c r="E539" s="32" t="s">
        <v>774</v>
      </c>
      <c r="F539" s="32" t="s">
        <v>775</v>
      </c>
      <c r="G539" s="33"/>
      <c r="H539" s="32" t="s">
        <v>700</v>
      </c>
      <c r="I539" s="25">
        <v>2017</v>
      </c>
      <c r="J539" s="25">
        <v>2025</v>
      </c>
      <c r="K539" s="25" t="s">
        <v>57</v>
      </c>
      <c r="L539" s="25"/>
      <c r="M539" s="25"/>
      <c r="N539" s="25"/>
      <c r="O539" s="25" t="s">
        <v>67</v>
      </c>
      <c r="P539" s="26" t="s">
        <v>68</v>
      </c>
      <c r="Q539" s="26"/>
      <c r="R539" s="26"/>
      <c r="S539" s="27"/>
      <c r="T539" s="27"/>
      <c r="U539" s="27"/>
      <c r="V539" s="28"/>
      <c r="W539" s="34">
        <v>500</v>
      </c>
      <c r="X539" s="30">
        <v>4000</v>
      </c>
      <c r="Y539" s="34" t="s">
        <v>42</v>
      </c>
      <c r="Z539" s="29"/>
      <c r="AA539" s="29"/>
      <c r="AB539" s="29"/>
      <c r="AC539" s="29"/>
      <c r="AD539" s="31" t="s">
        <v>30</v>
      </c>
      <c r="AE539" s="31" t="s">
        <v>106</v>
      </c>
    </row>
    <row r="540" spans="1:31" ht="168.75" x14ac:dyDescent="0.25">
      <c r="A540" s="24" t="s">
        <v>697</v>
      </c>
      <c r="B540" s="25">
        <v>21</v>
      </c>
      <c r="C540" s="25" t="s">
        <v>30</v>
      </c>
      <c r="D540" s="26" t="s">
        <v>291</v>
      </c>
      <c r="E540" s="32" t="s">
        <v>776</v>
      </c>
      <c r="F540" s="32" t="s">
        <v>777</v>
      </c>
      <c r="G540" s="33"/>
      <c r="H540" s="32" t="s">
        <v>700</v>
      </c>
      <c r="I540" s="25">
        <v>2017</v>
      </c>
      <c r="J540" s="25">
        <v>2020</v>
      </c>
      <c r="K540" s="25" t="s">
        <v>57</v>
      </c>
      <c r="L540" s="25"/>
      <c r="M540" s="25" t="s">
        <v>139</v>
      </c>
      <c r="N540" s="25" t="s">
        <v>778</v>
      </c>
      <c r="O540" s="25" t="s">
        <v>702</v>
      </c>
      <c r="P540" s="26" t="s">
        <v>765</v>
      </c>
      <c r="Q540" s="26" t="s">
        <v>720</v>
      </c>
      <c r="R540" s="26" t="s">
        <v>779</v>
      </c>
      <c r="S540" s="27" t="s">
        <v>780</v>
      </c>
      <c r="T540" s="27" t="s">
        <v>781</v>
      </c>
      <c r="U540" s="27" t="s">
        <v>782</v>
      </c>
      <c r="V540" s="28">
        <v>20000</v>
      </c>
      <c r="W540" s="34"/>
      <c r="X540" s="30">
        <v>20000</v>
      </c>
      <c r="Y540" s="34" t="s">
        <v>42</v>
      </c>
      <c r="Z540" s="29" t="s">
        <v>221</v>
      </c>
      <c r="AA540" s="29"/>
      <c r="AB540" s="29"/>
      <c r="AC540" s="29" t="s">
        <v>783</v>
      </c>
      <c r="AD540" s="31" t="s">
        <v>30</v>
      </c>
      <c r="AE540" s="31" t="s">
        <v>291</v>
      </c>
    </row>
    <row r="541" spans="1:31" s="22" customFormat="1" ht="72" x14ac:dyDescent="0.2">
      <c r="A541" s="24" t="s">
        <v>290</v>
      </c>
      <c r="B541" s="25">
        <v>1</v>
      </c>
      <c r="C541" s="25" t="s">
        <v>30</v>
      </c>
      <c r="D541" s="26" t="s">
        <v>291</v>
      </c>
      <c r="E541" s="26" t="s">
        <v>292</v>
      </c>
      <c r="F541" s="26" t="s">
        <v>293</v>
      </c>
      <c r="G541" s="27" t="s">
        <v>294</v>
      </c>
      <c r="H541" s="26" t="s">
        <v>295</v>
      </c>
      <c r="I541" s="25">
        <v>2017</v>
      </c>
      <c r="J541" s="25">
        <v>2019</v>
      </c>
      <c r="K541" s="25" t="s">
        <v>36</v>
      </c>
      <c r="L541" s="25"/>
      <c r="M541" s="25" t="s">
        <v>139</v>
      </c>
      <c r="N541" s="25" t="s">
        <v>296</v>
      </c>
      <c r="O541" s="25" t="s">
        <v>37</v>
      </c>
      <c r="P541" s="26" t="s">
        <v>68</v>
      </c>
      <c r="Q541" s="26" t="s">
        <v>80</v>
      </c>
      <c r="R541" s="26" t="s">
        <v>128</v>
      </c>
      <c r="S541" s="27" t="s">
        <v>297</v>
      </c>
      <c r="T541" s="27" t="s">
        <v>298</v>
      </c>
      <c r="U541" s="27" t="s">
        <v>299</v>
      </c>
      <c r="V541" s="28">
        <v>60000</v>
      </c>
      <c r="W541" s="29">
        <v>0</v>
      </c>
      <c r="X541" s="30">
        <v>60000</v>
      </c>
      <c r="Y541" s="29" t="s">
        <v>116</v>
      </c>
      <c r="Z541" s="29" t="s">
        <v>300</v>
      </c>
      <c r="AA541" s="29" t="s">
        <v>285</v>
      </c>
      <c r="AB541" s="29" t="s">
        <v>52</v>
      </c>
      <c r="AC541" s="29" t="s">
        <v>301</v>
      </c>
      <c r="AD541" s="31" t="s">
        <v>30</v>
      </c>
      <c r="AE541" s="31" t="s">
        <v>291</v>
      </c>
    </row>
    <row r="542" spans="1:31" s="35" customFormat="1" ht="96" x14ac:dyDescent="0.2">
      <c r="A542" s="24" t="s">
        <v>290</v>
      </c>
      <c r="B542" s="25">
        <v>2</v>
      </c>
      <c r="C542" s="25" t="s">
        <v>30</v>
      </c>
      <c r="D542" s="26" t="s">
        <v>47</v>
      </c>
      <c r="E542" s="32" t="s">
        <v>302</v>
      </c>
      <c r="F542" s="32" t="s">
        <v>303</v>
      </c>
      <c r="G542" s="33" t="s">
        <v>304</v>
      </c>
      <c r="H542" s="32" t="s">
        <v>305</v>
      </c>
      <c r="I542" s="25">
        <v>2018</v>
      </c>
      <c r="J542" s="25">
        <v>2030</v>
      </c>
      <c r="K542" s="25" t="s">
        <v>36</v>
      </c>
      <c r="L542" s="25"/>
      <c r="M542" s="25"/>
      <c r="N542" s="25" t="s">
        <v>306</v>
      </c>
      <c r="O542" s="25" t="s">
        <v>67</v>
      </c>
      <c r="P542" s="26" t="s">
        <v>248</v>
      </c>
      <c r="Q542" s="26" t="s">
        <v>307</v>
      </c>
      <c r="R542" s="26" t="s">
        <v>308</v>
      </c>
      <c r="S542" s="27" t="s">
        <v>309</v>
      </c>
      <c r="T542" s="27" t="s">
        <v>310</v>
      </c>
      <c r="U542" s="27" t="s">
        <v>311</v>
      </c>
      <c r="V542" s="28">
        <v>4500</v>
      </c>
      <c r="W542" s="34">
        <v>900</v>
      </c>
      <c r="X542" s="30">
        <v>15300</v>
      </c>
      <c r="Y542" s="34" t="s">
        <v>42</v>
      </c>
      <c r="Z542" s="29" t="s">
        <v>221</v>
      </c>
      <c r="AA542" s="29" t="s">
        <v>52</v>
      </c>
      <c r="AB542" s="29"/>
      <c r="AC542" s="29" t="s">
        <v>312</v>
      </c>
      <c r="AD542" s="31" t="s">
        <v>30</v>
      </c>
      <c r="AE542" s="31" t="s">
        <v>47</v>
      </c>
    </row>
    <row r="543" spans="1:31" s="35" customFormat="1" ht="84" x14ac:dyDescent="0.2">
      <c r="A543" s="24" t="s">
        <v>290</v>
      </c>
      <c r="B543" s="25">
        <v>3</v>
      </c>
      <c r="C543" s="25" t="s">
        <v>30</v>
      </c>
      <c r="D543" s="26" t="s">
        <v>47</v>
      </c>
      <c r="E543" s="32" t="s">
        <v>313</v>
      </c>
      <c r="F543" s="32" t="s">
        <v>314</v>
      </c>
      <c r="G543" s="33" t="s">
        <v>315</v>
      </c>
      <c r="H543" s="32" t="s">
        <v>305</v>
      </c>
      <c r="I543" s="25">
        <v>2018</v>
      </c>
      <c r="J543" s="25">
        <v>2030</v>
      </c>
      <c r="K543" s="25" t="s">
        <v>36</v>
      </c>
      <c r="L543" s="25"/>
      <c r="M543" s="25"/>
      <c r="N543" s="25" t="s">
        <v>316</v>
      </c>
      <c r="O543" s="25" t="s">
        <v>67</v>
      </c>
      <c r="P543" s="26" t="s">
        <v>307</v>
      </c>
      <c r="Q543" s="26" t="s">
        <v>317</v>
      </c>
      <c r="R543" s="26" t="s">
        <v>248</v>
      </c>
      <c r="S543" s="27" t="s">
        <v>318</v>
      </c>
      <c r="T543" s="27" t="s">
        <v>319</v>
      </c>
      <c r="U543" s="27" t="s">
        <v>320</v>
      </c>
      <c r="V543" s="28">
        <v>15000</v>
      </c>
      <c r="W543" s="34">
        <v>500</v>
      </c>
      <c r="X543" s="30">
        <v>21000</v>
      </c>
      <c r="Y543" s="34" t="s">
        <v>62</v>
      </c>
      <c r="Z543" s="29" t="s">
        <v>300</v>
      </c>
      <c r="AA543" s="29" t="s">
        <v>221</v>
      </c>
      <c r="AB543" s="29"/>
      <c r="AC543" s="29" t="s">
        <v>321</v>
      </c>
      <c r="AD543" s="31" t="s">
        <v>30</v>
      </c>
      <c r="AE543" s="31" t="s">
        <v>47</v>
      </c>
    </row>
    <row r="544" spans="1:31" s="35" customFormat="1" ht="84" x14ac:dyDescent="0.2">
      <c r="A544" s="24" t="s">
        <v>290</v>
      </c>
      <c r="B544" s="25">
        <v>4</v>
      </c>
      <c r="C544" s="25" t="s">
        <v>30</v>
      </c>
      <c r="D544" s="26" t="s">
        <v>47</v>
      </c>
      <c r="E544" s="32" t="s">
        <v>322</v>
      </c>
      <c r="F544" s="32" t="s">
        <v>323</v>
      </c>
      <c r="G544" s="33" t="s">
        <v>324</v>
      </c>
      <c r="H544" s="32" t="s">
        <v>305</v>
      </c>
      <c r="I544" s="25">
        <v>2019</v>
      </c>
      <c r="J544" s="25">
        <v>2021</v>
      </c>
      <c r="K544" s="25" t="s">
        <v>36</v>
      </c>
      <c r="L544" s="25"/>
      <c r="M544" s="25"/>
      <c r="N544" s="25" t="s">
        <v>325</v>
      </c>
      <c r="O544" s="25" t="s">
        <v>37</v>
      </c>
      <c r="P544" s="26" t="s">
        <v>174</v>
      </c>
      <c r="Q544" s="26"/>
      <c r="R544" s="26"/>
      <c r="S544" s="27" t="s">
        <v>326</v>
      </c>
      <c r="T544" s="27" t="s">
        <v>327</v>
      </c>
      <c r="U544" s="27" t="s">
        <v>328</v>
      </c>
      <c r="V544" s="28">
        <v>25000</v>
      </c>
      <c r="W544" s="34"/>
      <c r="X544" s="30">
        <v>25000</v>
      </c>
      <c r="Y544" s="34" t="s">
        <v>62</v>
      </c>
      <c r="Z544" s="29" t="s">
        <v>300</v>
      </c>
      <c r="AA544" s="29" t="s">
        <v>52</v>
      </c>
      <c r="AB544" s="29"/>
      <c r="AC544" s="29" t="s">
        <v>329</v>
      </c>
      <c r="AD544" s="31" t="s">
        <v>30</v>
      </c>
      <c r="AE544" s="31" t="s">
        <v>47</v>
      </c>
    </row>
    <row r="545" spans="1:31" s="35" customFormat="1" ht="96" x14ac:dyDescent="0.2">
      <c r="A545" s="24" t="s">
        <v>290</v>
      </c>
      <c r="B545" s="25">
        <v>5</v>
      </c>
      <c r="C545" s="25" t="s">
        <v>30</v>
      </c>
      <c r="D545" s="26" t="s">
        <v>47</v>
      </c>
      <c r="E545" s="32" t="s">
        <v>330</v>
      </c>
      <c r="F545" s="32" t="s">
        <v>331</v>
      </c>
      <c r="G545" s="33" t="s">
        <v>332</v>
      </c>
      <c r="H545" s="32" t="s">
        <v>305</v>
      </c>
      <c r="I545" s="25">
        <v>2017</v>
      </c>
      <c r="J545" s="25">
        <v>2019</v>
      </c>
      <c r="K545" s="25" t="s">
        <v>36</v>
      </c>
      <c r="L545" s="25"/>
      <c r="M545" s="25" t="s">
        <v>139</v>
      </c>
      <c r="N545" s="25" t="s">
        <v>333</v>
      </c>
      <c r="O545" s="25" t="s">
        <v>67</v>
      </c>
      <c r="P545" s="26" t="s">
        <v>128</v>
      </c>
      <c r="Q545" s="26" t="s">
        <v>68</v>
      </c>
      <c r="R545" s="26" t="s">
        <v>248</v>
      </c>
      <c r="S545" s="27" t="s">
        <v>318</v>
      </c>
      <c r="T545" s="27" t="s">
        <v>334</v>
      </c>
      <c r="U545" s="27" t="s">
        <v>335</v>
      </c>
      <c r="V545" s="28">
        <v>45000</v>
      </c>
      <c r="W545" s="34">
        <v>1500</v>
      </c>
      <c r="X545" s="30">
        <v>48000</v>
      </c>
      <c r="Y545" s="34" t="s">
        <v>62</v>
      </c>
      <c r="Z545" s="29" t="s">
        <v>300</v>
      </c>
      <c r="AA545" s="29" t="s">
        <v>52</v>
      </c>
      <c r="AB545" s="29" t="s">
        <v>221</v>
      </c>
      <c r="AC545" s="29" t="s">
        <v>336</v>
      </c>
      <c r="AD545" s="31" t="s">
        <v>30</v>
      </c>
      <c r="AE545" s="31" t="s">
        <v>47</v>
      </c>
    </row>
    <row r="546" spans="1:31" s="35" customFormat="1" ht="96" x14ac:dyDescent="0.2">
      <c r="A546" s="24" t="s">
        <v>290</v>
      </c>
      <c r="B546" s="25">
        <v>6</v>
      </c>
      <c r="C546" s="25" t="s">
        <v>30</v>
      </c>
      <c r="D546" s="26" t="s">
        <v>291</v>
      </c>
      <c r="E546" s="32" t="s">
        <v>337</v>
      </c>
      <c r="F546" s="32" t="s">
        <v>338</v>
      </c>
      <c r="G546" s="33" t="s">
        <v>339</v>
      </c>
      <c r="H546" s="32" t="s">
        <v>340</v>
      </c>
      <c r="I546" s="25">
        <v>2017</v>
      </c>
      <c r="J546" s="25">
        <v>2022</v>
      </c>
      <c r="K546" s="25" t="s">
        <v>57</v>
      </c>
      <c r="L546" s="25"/>
      <c r="M546" s="25" t="s">
        <v>139</v>
      </c>
      <c r="N546" s="25" t="s">
        <v>333</v>
      </c>
      <c r="O546" s="25" t="s">
        <v>37</v>
      </c>
      <c r="P546" s="26" t="s">
        <v>128</v>
      </c>
      <c r="Q546" s="26" t="s">
        <v>179</v>
      </c>
      <c r="R546" s="26" t="s">
        <v>248</v>
      </c>
      <c r="S546" s="27" t="s">
        <v>341</v>
      </c>
      <c r="T546" s="27" t="s">
        <v>342</v>
      </c>
      <c r="U546" s="27" t="s">
        <v>343</v>
      </c>
      <c r="V546" s="28">
        <v>0</v>
      </c>
      <c r="W546" s="34">
        <v>0</v>
      </c>
      <c r="X546" s="30">
        <v>0</v>
      </c>
      <c r="Y546" s="34" t="s">
        <v>42</v>
      </c>
      <c r="Z546" s="29" t="s">
        <v>300</v>
      </c>
      <c r="AA546" s="29" t="s">
        <v>52</v>
      </c>
      <c r="AB546" s="29" t="s">
        <v>344</v>
      </c>
      <c r="AC546" s="29" t="s">
        <v>345</v>
      </c>
      <c r="AD546" s="31" t="s">
        <v>30</v>
      </c>
      <c r="AE546" s="31" t="s">
        <v>291</v>
      </c>
    </row>
    <row r="547" spans="1:31" s="35" customFormat="1" ht="72" x14ac:dyDescent="0.2">
      <c r="A547" s="24" t="s">
        <v>290</v>
      </c>
      <c r="B547" s="25">
        <v>7</v>
      </c>
      <c r="C547" s="25" t="s">
        <v>30</v>
      </c>
      <c r="D547" s="26" t="s">
        <v>291</v>
      </c>
      <c r="E547" s="32" t="s">
        <v>346</v>
      </c>
      <c r="F547" s="32" t="s">
        <v>347</v>
      </c>
      <c r="G547" s="33" t="s">
        <v>348</v>
      </c>
      <c r="H547" s="32" t="s">
        <v>349</v>
      </c>
      <c r="I547" s="25">
        <v>2017</v>
      </c>
      <c r="J547" s="25">
        <v>2030</v>
      </c>
      <c r="K547" s="25" t="s">
        <v>36</v>
      </c>
      <c r="L547" s="25"/>
      <c r="M547" s="25" t="s">
        <v>139</v>
      </c>
      <c r="N547" s="25" t="s">
        <v>350</v>
      </c>
      <c r="O547" s="25" t="s">
        <v>67</v>
      </c>
      <c r="P547" s="26" t="s">
        <v>68</v>
      </c>
      <c r="Q547" s="26" t="s">
        <v>128</v>
      </c>
      <c r="R547" s="26" t="s">
        <v>179</v>
      </c>
      <c r="S547" s="27" t="s">
        <v>351</v>
      </c>
      <c r="T547" s="27" t="s">
        <v>352</v>
      </c>
      <c r="U547" s="27" t="s">
        <v>353</v>
      </c>
      <c r="V547" s="28">
        <v>0</v>
      </c>
      <c r="W547" s="34">
        <v>0</v>
      </c>
      <c r="X547" s="30">
        <v>0</v>
      </c>
      <c r="Y547" s="34" t="s">
        <v>42</v>
      </c>
      <c r="Z547" s="29" t="s">
        <v>344</v>
      </c>
      <c r="AA547" s="29" t="s">
        <v>221</v>
      </c>
      <c r="AB547" s="29" t="s">
        <v>300</v>
      </c>
      <c r="AC547" s="29" t="s">
        <v>354</v>
      </c>
      <c r="AD547" s="31" t="s">
        <v>30</v>
      </c>
      <c r="AE547" s="31" t="s">
        <v>291</v>
      </c>
    </row>
    <row r="548" spans="1:31" s="35" customFormat="1" ht="60" x14ac:dyDescent="0.2">
      <c r="A548" s="24" t="s">
        <v>290</v>
      </c>
      <c r="B548" s="25">
        <v>8</v>
      </c>
      <c r="C548" s="25" t="s">
        <v>30</v>
      </c>
      <c r="D548" s="26" t="s">
        <v>291</v>
      </c>
      <c r="E548" s="32" t="s">
        <v>355</v>
      </c>
      <c r="F548" s="32" t="s">
        <v>356</v>
      </c>
      <c r="G548" s="33" t="s">
        <v>357</v>
      </c>
      <c r="H548" s="32" t="s">
        <v>358</v>
      </c>
      <c r="I548" s="25">
        <v>2017</v>
      </c>
      <c r="J548" s="25">
        <v>2019</v>
      </c>
      <c r="K548" s="25" t="s">
        <v>36</v>
      </c>
      <c r="L548" s="25"/>
      <c r="M548" s="25"/>
      <c r="N548" s="25" t="s">
        <v>359</v>
      </c>
      <c r="O548" s="25" t="s">
        <v>67</v>
      </c>
      <c r="P548" s="26" t="s">
        <v>128</v>
      </c>
      <c r="Q548" s="26" t="s">
        <v>80</v>
      </c>
      <c r="R548" s="26" t="s">
        <v>360</v>
      </c>
      <c r="S548" s="27" t="s">
        <v>361</v>
      </c>
      <c r="T548" s="27" t="s">
        <v>362</v>
      </c>
      <c r="U548" s="27" t="s">
        <v>363</v>
      </c>
      <c r="V548" s="28">
        <v>36000</v>
      </c>
      <c r="W548" s="34">
        <v>2500</v>
      </c>
      <c r="X548" s="30">
        <v>41000</v>
      </c>
      <c r="Y548" s="34" t="s">
        <v>62</v>
      </c>
      <c r="Z548" s="29" t="s">
        <v>300</v>
      </c>
      <c r="AA548" s="29" t="s">
        <v>221</v>
      </c>
      <c r="AB548" s="29" t="s">
        <v>285</v>
      </c>
      <c r="AC548" s="29" t="s">
        <v>364</v>
      </c>
      <c r="AD548" s="31" t="s">
        <v>30</v>
      </c>
      <c r="AE548" s="31" t="s">
        <v>291</v>
      </c>
    </row>
    <row r="549" spans="1:31" s="35" customFormat="1" ht="168" x14ac:dyDescent="0.2">
      <c r="A549" s="24" t="s">
        <v>290</v>
      </c>
      <c r="B549" s="25">
        <v>9</v>
      </c>
      <c r="C549" s="25" t="s">
        <v>30</v>
      </c>
      <c r="D549" s="26" t="s">
        <v>47</v>
      </c>
      <c r="E549" s="32" t="s">
        <v>365</v>
      </c>
      <c r="F549" s="32" t="s">
        <v>366</v>
      </c>
      <c r="G549" s="33" t="s">
        <v>367</v>
      </c>
      <c r="H549" s="32" t="s">
        <v>368</v>
      </c>
      <c r="I549" s="25">
        <v>2017</v>
      </c>
      <c r="J549" s="25">
        <v>2019</v>
      </c>
      <c r="K549" s="25" t="s">
        <v>57</v>
      </c>
      <c r="L549" s="25"/>
      <c r="M549" s="25"/>
      <c r="N549" s="25" t="s">
        <v>369</v>
      </c>
      <c r="O549" s="25" t="s">
        <v>46</v>
      </c>
      <c r="P549" s="26" t="s">
        <v>38</v>
      </c>
      <c r="Q549" s="26"/>
      <c r="R549" s="26"/>
      <c r="S549" s="27" t="s">
        <v>370</v>
      </c>
      <c r="T549" s="27" t="s">
        <v>371</v>
      </c>
      <c r="U549" s="27" t="s">
        <v>372</v>
      </c>
      <c r="V549" s="28">
        <v>15000</v>
      </c>
      <c r="W549" s="34">
        <v>2500</v>
      </c>
      <c r="X549" s="30">
        <v>20000</v>
      </c>
      <c r="Y549" s="34" t="s">
        <v>373</v>
      </c>
      <c r="Z549" s="29" t="s">
        <v>221</v>
      </c>
      <c r="AA549" s="29"/>
      <c r="AB549" s="29"/>
      <c r="AC549" s="29" t="s">
        <v>374</v>
      </c>
      <c r="AD549" s="31" t="s">
        <v>30</v>
      </c>
      <c r="AE549" s="31" t="s">
        <v>47</v>
      </c>
    </row>
    <row r="550" spans="1:31" s="35" customFormat="1" ht="96" x14ac:dyDescent="0.2">
      <c r="A550" s="24" t="s">
        <v>290</v>
      </c>
      <c r="B550" s="25">
        <v>10</v>
      </c>
      <c r="C550" s="25" t="s">
        <v>30</v>
      </c>
      <c r="D550" s="26" t="s">
        <v>291</v>
      </c>
      <c r="E550" s="32" t="s">
        <v>375</v>
      </c>
      <c r="F550" s="32" t="s">
        <v>376</v>
      </c>
      <c r="G550" s="33" t="s">
        <v>377</v>
      </c>
      <c r="H550" s="32" t="s">
        <v>378</v>
      </c>
      <c r="I550" s="25">
        <v>2018</v>
      </c>
      <c r="J550" s="25">
        <v>2019</v>
      </c>
      <c r="K550" s="25" t="s">
        <v>36</v>
      </c>
      <c r="L550" s="25"/>
      <c r="M550" s="25" t="s">
        <v>139</v>
      </c>
      <c r="N550" s="25" t="s">
        <v>379</v>
      </c>
      <c r="O550" s="25" t="s">
        <v>46</v>
      </c>
      <c r="P550" s="26" t="s">
        <v>38</v>
      </c>
      <c r="Q550" s="26"/>
      <c r="R550" s="26"/>
      <c r="S550" s="27" t="s">
        <v>380</v>
      </c>
      <c r="T550" s="27" t="s">
        <v>381</v>
      </c>
      <c r="U550" s="27" t="s">
        <v>382</v>
      </c>
      <c r="V550" s="28">
        <v>18000</v>
      </c>
      <c r="W550" s="34">
        <v>1500</v>
      </c>
      <c r="X550" s="30">
        <v>19500</v>
      </c>
      <c r="Y550" s="34" t="s">
        <v>62</v>
      </c>
      <c r="Z550" s="29" t="s">
        <v>221</v>
      </c>
      <c r="AA550" s="29" t="s">
        <v>300</v>
      </c>
      <c r="AB550" s="29"/>
      <c r="AC550" s="29" t="s">
        <v>383</v>
      </c>
      <c r="AD550" s="31" t="s">
        <v>30</v>
      </c>
      <c r="AE550" s="31" t="s">
        <v>291</v>
      </c>
    </row>
    <row r="551" spans="1:31" s="35" customFormat="1" ht="96" x14ac:dyDescent="0.2">
      <c r="A551" s="24" t="s">
        <v>290</v>
      </c>
      <c r="B551" s="25">
        <v>11</v>
      </c>
      <c r="C551" s="25" t="s">
        <v>233</v>
      </c>
      <c r="D551" s="26" t="s">
        <v>47</v>
      </c>
      <c r="E551" s="32" t="s">
        <v>384</v>
      </c>
      <c r="F551" s="32" t="s">
        <v>385</v>
      </c>
      <c r="G551" s="33" t="s">
        <v>386</v>
      </c>
      <c r="H551" s="32" t="s">
        <v>387</v>
      </c>
      <c r="I551" s="25">
        <v>2019</v>
      </c>
      <c r="J551" s="25">
        <v>2030</v>
      </c>
      <c r="K551" s="25" t="s">
        <v>57</v>
      </c>
      <c r="L551" s="25"/>
      <c r="M551" s="25"/>
      <c r="N551" s="25" t="s">
        <v>379</v>
      </c>
      <c r="O551" s="25" t="s">
        <v>46</v>
      </c>
      <c r="P551" s="26" t="s">
        <v>38</v>
      </c>
      <c r="Q551" s="26"/>
      <c r="R551" s="26"/>
      <c r="S551" s="27" t="s">
        <v>388</v>
      </c>
      <c r="T551" s="27" t="s">
        <v>389</v>
      </c>
      <c r="U551" s="27" t="s">
        <v>390</v>
      </c>
      <c r="V551" s="28">
        <v>25000</v>
      </c>
      <c r="W551" s="34">
        <v>12000</v>
      </c>
      <c r="X551" s="30">
        <v>157000</v>
      </c>
      <c r="Y551" s="34" t="s">
        <v>116</v>
      </c>
      <c r="Z551" s="29" t="s">
        <v>221</v>
      </c>
      <c r="AA551" s="29" t="s">
        <v>300</v>
      </c>
      <c r="AB551" s="29"/>
      <c r="AC551" s="29" t="s">
        <v>383</v>
      </c>
      <c r="AD551" s="31" t="s">
        <v>233</v>
      </c>
      <c r="AE551" s="31" t="s">
        <v>47</v>
      </c>
    </row>
    <row r="552" spans="1:31" s="35" customFormat="1" ht="96" x14ac:dyDescent="0.2">
      <c r="A552" s="24" t="s">
        <v>290</v>
      </c>
      <c r="B552" s="25">
        <v>12</v>
      </c>
      <c r="C552" s="25" t="s">
        <v>30</v>
      </c>
      <c r="D552" s="26" t="s">
        <v>52</v>
      </c>
      <c r="E552" s="32" t="s">
        <v>391</v>
      </c>
      <c r="F552" s="32" t="s">
        <v>392</v>
      </c>
      <c r="G552" s="33" t="s">
        <v>393</v>
      </c>
      <c r="H552" s="32" t="s">
        <v>394</v>
      </c>
      <c r="I552" s="25">
        <v>2018</v>
      </c>
      <c r="J552" s="25">
        <v>2020</v>
      </c>
      <c r="K552" s="25" t="s">
        <v>36</v>
      </c>
      <c r="L552" s="25"/>
      <c r="M552" s="25" t="s">
        <v>139</v>
      </c>
      <c r="N552" s="25" t="s">
        <v>395</v>
      </c>
      <c r="O552" s="25" t="s">
        <v>67</v>
      </c>
      <c r="P552" s="26" t="s">
        <v>68</v>
      </c>
      <c r="Q552" s="26" t="s">
        <v>396</v>
      </c>
      <c r="R552" s="26"/>
      <c r="S552" s="27" t="s">
        <v>397</v>
      </c>
      <c r="T552" s="27" t="s">
        <v>398</v>
      </c>
      <c r="U552" s="27" t="s">
        <v>399</v>
      </c>
      <c r="V552" s="28">
        <v>90000</v>
      </c>
      <c r="W552" s="34">
        <v>0</v>
      </c>
      <c r="X552" s="30">
        <v>90000</v>
      </c>
      <c r="Y552" s="34" t="s">
        <v>116</v>
      </c>
      <c r="Z552" s="29" t="s">
        <v>52</v>
      </c>
      <c r="AA552" s="29" t="s">
        <v>400</v>
      </c>
      <c r="AB552" s="29" t="s">
        <v>344</v>
      </c>
      <c r="AC552" s="29" t="s">
        <v>401</v>
      </c>
      <c r="AD552" s="31" t="s">
        <v>30</v>
      </c>
      <c r="AE552" s="31" t="s">
        <v>52</v>
      </c>
    </row>
    <row r="553" spans="1:31" s="35" customFormat="1" ht="48" x14ac:dyDescent="0.2">
      <c r="A553" s="24" t="s">
        <v>290</v>
      </c>
      <c r="B553" s="25">
        <v>13</v>
      </c>
      <c r="C553" s="25" t="s">
        <v>30</v>
      </c>
      <c r="D553" s="26" t="s">
        <v>52</v>
      </c>
      <c r="E553" s="32" t="s">
        <v>402</v>
      </c>
      <c r="F553" s="32" t="s">
        <v>403</v>
      </c>
      <c r="G553" s="33" t="s">
        <v>404</v>
      </c>
      <c r="H553" s="32" t="s">
        <v>394</v>
      </c>
      <c r="I553" s="25">
        <v>2020</v>
      </c>
      <c r="J553" s="25">
        <v>2022</v>
      </c>
      <c r="K553" s="25" t="s">
        <v>36</v>
      </c>
      <c r="L553" s="25"/>
      <c r="M553" s="25" t="s">
        <v>139</v>
      </c>
      <c r="N553" s="25" t="s">
        <v>405</v>
      </c>
      <c r="O553" s="25" t="s">
        <v>67</v>
      </c>
      <c r="P553" s="26" t="s">
        <v>68</v>
      </c>
      <c r="Q553" s="26" t="s">
        <v>396</v>
      </c>
      <c r="R553" s="26"/>
      <c r="S553" s="27"/>
      <c r="T553" s="27" t="s">
        <v>406</v>
      </c>
      <c r="U553" s="27" t="s">
        <v>407</v>
      </c>
      <c r="V553" s="28">
        <v>50000</v>
      </c>
      <c r="W553" s="34">
        <v>0</v>
      </c>
      <c r="X553" s="30">
        <v>50000</v>
      </c>
      <c r="Y553" s="34" t="s">
        <v>116</v>
      </c>
      <c r="Z553" s="29" t="s">
        <v>52</v>
      </c>
      <c r="AA553" s="29" t="s">
        <v>300</v>
      </c>
      <c r="AB553" s="29" t="s">
        <v>221</v>
      </c>
      <c r="AC553" s="29" t="s">
        <v>408</v>
      </c>
      <c r="AD553" s="31" t="s">
        <v>30</v>
      </c>
      <c r="AE553" s="31" t="s">
        <v>52</v>
      </c>
    </row>
    <row r="554" spans="1:31" s="35" customFormat="1" ht="36" x14ac:dyDescent="0.2">
      <c r="A554" s="24" t="s">
        <v>290</v>
      </c>
      <c r="B554" s="25">
        <v>14</v>
      </c>
      <c r="C554" s="25" t="s">
        <v>30</v>
      </c>
      <c r="D554" s="26" t="s">
        <v>52</v>
      </c>
      <c r="E554" s="32" t="s">
        <v>409</v>
      </c>
      <c r="F554" s="32" t="s">
        <v>410</v>
      </c>
      <c r="G554" s="33" t="s">
        <v>411</v>
      </c>
      <c r="H554" s="32" t="s">
        <v>394</v>
      </c>
      <c r="I554" s="25">
        <v>2018</v>
      </c>
      <c r="J554" s="25">
        <v>2022</v>
      </c>
      <c r="K554" s="25" t="s">
        <v>36</v>
      </c>
      <c r="L554" s="25"/>
      <c r="M554" s="25"/>
      <c r="N554" s="25" t="s">
        <v>405</v>
      </c>
      <c r="O554" s="25" t="s">
        <v>67</v>
      </c>
      <c r="P554" s="26" t="s">
        <v>68</v>
      </c>
      <c r="Q554" s="26" t="s">
        <v>396</v>
      </c>
      <c r="R554" s="26"/>
      <c r="S554" s="27" t="s">
        <v>412</v>
      </c>
      <c r="T554" s="27" t="s">
        <v>413</v>
      </c>
      <c r="U554" s="27" t="s">
        <v>414</v>
      </c>
      <c r="V554" s="28">
        <v>2000</v>
      </c>
      <c r="W554" s="34">
        <v>2000</v>
      </c>
      <c r="X554" s="30">
        <v>10000</v>
      </c>
      <c r="Y554" s="34" t="s">
        <v>42</v>
      </c>
      <c r="Z554" s="29" t="s">
        <v>52</v>
      </c>
      <c r="AA554" s="29" t="s">
        <v>285</v>
      </c>
      <c r="AB554" s="29"/>
      <c r="AC554" s="29" t="s">
        <v>415</v>
      </c>
      <c r="AD554" s="31" t="s">
        <v>30</v>
      </c>
      <c r="AE554" s="31" t="s">
        <v>52</v>
      </c>
    </row>
    <row r="555" spans="1:31" s="35" customFormat="1" ht="60" x14ac:dyDescent="0.2">
      <c r="A555" s="24" t="s">
        <v>290</v>
      </c>
      <c r="B555" s="25">
        <v>15</v>
      </c>
      <c r="C555" s="25" t="s">
        <v>30</v>
      </c>
      <c r="D555" s="26" t="s">
        <v>52</v>
      </c>
      <c r="E555" s="32" t="s">
        <v>416</v>
      </c>
      <c r="F555" s="32" t="s">
        <v>417</v>
      </c>
      <c r="G555" s="33" t="s">
        <v>418</v>
      </c>
      <c r="H555" s="32" t="s">
        <v>394</v>
      </c>
      <c r="I555" s="25">
        <v>2018</v>
      </c>
      <c r="J555" s="25">
        <v>2019</v>
      </c>
      <c r="K555" s="25" t="s">
        <v>36</v>
      </c>
      <c r="L555" s="25"/>
      <c r="M555" s="25"/>
      <c r="N555" s="25" t="s">
        <v>419</v>
      </c>
      <c r="O555" s="25" t="s">
        <v>67</v>
      </c>
      <c r="P555" s="26" t="s">
        <v>68</v>
      </c>
      <c r="Q555" s="26" t="s">
        <v>396</v>
      </c>
      <c r="R555" s="26"/>
      <c r="S555" s="27"/>
      <c r="T555" s="27" t="s">
        <v>420</v>
      </c>
      <c r="U555" s="27" t="s">
        <v>421</v>
      </c>
      <c r="V555" s="28">
        <v>9000</v>
      </c>
      <c r="W555" s="34">
        <v>0</v>
      </c>
      <c r="X555" s="30">
        <v>9000</v>
      </c>
      <c r="Y555" s="34" t="s">
        <v>42</v>
      </c>
      <c r="Z555" s="29" t="s">
        <v>52</v>
      </c>
      <c r="AA555" s="29" t="s">
        <v>422</v>
      </c>
      <c r="AB555" s="29" t="s">
        <v>344</v>
      </c>
      <c r="AC555" s="29" t="s">
        <v>423</v>
      </c>
      <c r="AD555" s="31" t="s">
        <v>30</v>
      </c>
      <c r="AE555" s="31" t="s">
        <v>52</v>
      </c>
    </row>
    <row r="556" spans="1:31" s="35" customFormat="1" ht="48" x14ac:dyDescent="0.2">
      <c r="A556" s="24" t="s">
        <v>290</v>
      </c>
      <c r="B556" s="25">
        <v>16</v>
      </c>
      <c r="C556" s="25" t="s">
        <v>30</v>
      </c>
      <c r="D556" s="26" t="s">
        <v>52</v>
      </c>
      <c r="E556" s="32" t="s">
        <v>424</v>
      </c>
      <c r="F556" s="32" t="s">
        <v>425</v>
      </c>
      <c r="G556" s="33" t="s">
        <v>426</v>
      </c>
      <c r="H556" s="32" t="s">
        <v>427</v>
      </c>
      <c r="I556" s="25">
        <v>2017</v>
      </c>
      <c r="J556" s="25">
        <v>2018</v>
      </c>
      <c r="K556" s="25" t="s">
        <v>57</v>
      </c>
      <c r="L556" s="25"/>
      <c r="M556" s="25"/>
      <c r="N556" s="25" t="s">
        <v>428</v>
      </c>
      <c r="O556" s="25" t="s">
        <v>67</v>
      </c>
      <c r="P556" s="26" t="s">
        <v>68</v>
      </c>
      <c r="Q556" s="26" t="s">
        <v>396</v>
      </c>
      <c r="R556" s="26"/>
      <c r="S556" s="27"/>
      <c r="T556" s="27" t="s">
        <v>429</v>
      </c>
      <c r="U556" s="27" t="s">
        <v>430</v>
      </c>
      <c r="V556" s="28">
        <v>2500</v>
      </c>
      <c r="W556" s="34">
        <v>2500</v>
      </c>
      <c r="X556" s="30">
        <v>5000</v>
      </c>
      <c r="Y556" s="34" t="s">
        <v>42</v>
      </c>
      <c r="Z556" s="29" t="s">
        <v>52</v>
      </c>
      <c r="AA556" s="29" t="s">
        <v>300</v>
      </c>
      <c r="AB556" s="29" t="s">
        <v>221</v>
      </c>
      <c r="AC556" s="29" t="s">
        <v>354</v>
      </c>
      <c r="AD556" s="31" t="s">
        <v>30</v>
      </c>
      <c r="AE556" s="31" t="s">
        <v>52</v>
      </c>
    </row>
    <row r="557" spans="1:31" s="35" customFormat="1" ht="72" x14ac:dyDescent="0.2">
      <c r="A557" s="24" t="s">
        <v>290</v>
      </c>
      <c r="B557" s="25">
        <v>17</v>
      </c>
      <c r="C557" s="25" t="s">
        <v>233</v>
      </c>
      <c r="D557" s="26" t="s">
        <v>90</v>
      </c>
      <c r="E557" s="32" t="s">
        <v>431</v>
      </c>
      <c r="F557" s="32" t="s">
        <v>432</v>
      </c>
      <c r="G557" s="33" t="s">
        <v>433</v>
      </c>
      <c r="H557" s="32" t="s">
        <v>434</v>
      </c>
      <c r="I557" s="25">
        <v>2017</v>
      </c>
      <c r="J557" s="25">
        <v>2030</v>
      </c>
      <c r="K557" s="25" t="s">
        <v>57</v>
      </c>
      <c r="L557" s="25"/>
      <c r="M557" s="25" t="s">
        <v>139</v>
      </c>
      <c r="N557" s="25" t="s">
        <v>435</v>
      </c>
      <c r="O557" s="25" t="s">
        <v>111</v>
      </c>
      <c r="P557" s="26" t="s">
        <v>39</v>
      </c>
      <c r="Q557" s="26"/>
      <c r="R557" s="26"/>
      <c r="S557" s="27"/>
      <c r="T557" s="27" t="s">
        <v>436</v>
      </c>
      <c r="U557" s="27" t="s">
        <v>437</v>
      </c>
      <c r="V557" s="28">
        <v>15000</v>
      </c>
      <c r="W557" s="34">
        <v>15000</v>
      </c>
      <c r="X557" s="30">
        <v>210000</v>
      </c>
      <c r="Y557" s="34" t="s">
        <v>116</v>
      </c>
      <c r="Z557" s="29" t="s">
        <v>300</v>
      </c>
      <c r="AA557" s="29" t="s">
        <v>52</v>
      </c>
      <c r="AB557" s="29"/>
      <c r="AC557" s="29" t="s">
        <v>438</v>
      </c>
      <c r="AD557" s="31" t="s">
        <v>233</v>
      </c>
      <c r="AE557" s="31" t="s">
        <v>90</v>
      </c>
    </row>
    <row r="558" spans="1:31" s="35" customFormat="1" ht="60" x14ac:dyDescent="0.2">
      <c r="A558" s="24" t="s">
        <v>290</v>
      </c>
      <c r="B558" s="25">
        <v>18</v>
      </c>
      <c r="C558" s="25" t="s">
        <v>30</v>
      </c>
      <c r="D558" s="16" t="s">
        <v>676</v>
      </c>
      <c r="E558" s="32" t="s">
        <v>439</v>
      </c>
      <c r="F558" s="32" t="s">
        <v>440</v>
      </c>
      <c r="G558" s="33" t="s">
        <v>441</v>
      </c>
      <c r="H558" s="32" t="s">
        <v>442</v>
      </c>
      <c r="I558" s="25">
        <v>2020</v>
      </c>
      <c r="J558" s="25">
        <v>2022</v>
      </c>
      <c r="K558" s="25" t="s">
        <v>36</v>
      </c>
      <c r="L558" s="25"/>
      <c r="M558" s="25"/>
      <c r="N558" s="25" t="s">
        <v>443</v>
      </c>
      <c r="O558" s="25" t="s">
        <v>173</v>
      </c>
      <c r="P558" s="26" t="s">
        <v>123</v>
      </c>
      <c r="Q558" s="26" t="s">
        <v>39</v>
      </c>
      <c r="R558" s="26"/>
      <c r="S558" s="27"/>
      <c r="T558" s="27" t="s">
        <v>444</v>
      </c>
      <c r="U558" s="27" t="s">
        <v>445</v>
      </c>
      <c r="V558" s="28">
        <v>15000</v>
      </c>
      <c r="W558" s="34">
        <v>0</v>
      </c>
      <c r="X558" s="30">
        <v>15000</v>
      </c>
      <c r="Y558" s="34" t="s">
        <v>42</v>
      </c>
      <c r="Z558" s="29" t="s">
        <v>300</v>
      </c>
      <c r="AA558" s="29"/>
      <c r="AB558" s="29"/>
      <c r="AC558" s="29" t="s">
        <v>446</v>
      </c>
      <c r="AD558" s="31" t="s">
        <v>30</v>
      </c>
      <c r="AE558" s="31" t="s">
        <v>31</v>
      </c>
    </row>
    <row r="559" spans="1:31" s="35" customFormat="1" ht="48" x14ac:dyDescent="0.2">
      <c r="A559" s="24" t="s">
        <v>290</v>
      </c>
      <c r="B559" s="25">
        <v>19</v>
      </c>
      <c r="C559" s="25" t="s">
        <v>30</v>
      </c>
      <c r="D559" s="26" t="s">
        <v>106</v>
      </c>
      <c r="E559" s="32" t="s">
        <v>447</v>
      </c>
      <c r="F559" s="32" t="s">
        <v>448</v>
      </c>
      <c r="G559" s="33" t="s">
        <v>449</v>
      </c>
      <c r="H559" s="32" t="s">
        <v>450</v>
      </c>
      <c r="I559" s="25">
        <v>2017</v>
      </c>
      <c r="J559" s="25">
        <v>2018</v>
      </c>
      <c r="K559" s="25" t="s">
        <v>57</v>
      </c>
      <c r="L559" s="25" t="s">
        <v>139</v>
      </c>
      <c r="M559" s="25" t="s">
        <v>139</v>
      </c>
      <c r="N559" s="25" t="s">
        <v>451</v>
      </c>
      <c r="O559" s="25" t="s">
        <v>37</v>
      </c>
      <c r="P559" s="26"/>
      <c r="Q559" s="26"/>
      <c r="R559" s="26"/>
      <c r="S559" s="27"/>
      <c r="T559" s="27" t="s">
        <v>452</v>
      </c>
      <c r="U559" s="27" t="s">
        <v>453</v>
      </c>
      <c r="V559" s="28">
        <v>0</v>
      </c>
      <c r="W559" s="34">
        <v>0</v>
      </c>
      <c r="X559" s="30">
        <v>0</v>
      </c>
      <c r="Y559" s="34" t="s">
        <v>42</v>
      </c>
      <c r="Z559" s="29" t="s">
        <v>300</v>
      </c>
      <c r="AA559" s="29" t="s">
        <v>344</v>
      </c>
      <c r="AB559" s="29" t="s">
        <v>145</v>
      </c>
      <c r="AC559" s="29" t="s">
        <v>454</v>
      </c>
      <c r="AD559" s="31" t="s">
        <v>30</v>
      </c>
      <c r="AE559" s="31" t="s">
        <v>106</v>
      </c>
    </row>
    <row r="560" spans="1:31" s="35" customFormat="1" ht="36" x14ac:dyDescent="0.2">
      <c r="A560" s="24" t="s">
        <v>290</v>
      </c>
      <c r="B560" s="25">
        <v>20</v>
      </c>
      <c r="C560" s="25" t="s">
        <v>30</v>
      </c>
      <c r="D560" s="26" t="s">
        <v>181</v>
      </c>
      <c r="E560" s="32" t="s">
        <v>455</v>
      </c>
      <c r="F560" s="32" t="s">
        <v>456</v>
      </c>
      <c r="G560" s="33" t="s">
        <v>457</v>
      </c>
      <c r="H560" s="32" t="s">
        <v>458</v>
      </c>
      <c r="I560" s="25">
        <v>2017</v>
      </c>
      <c r="J560" s="25">
        <v>2030</v>
      </c>
      <c r="K560" s="25" t="s">
        <v>36</v>
      </c>
      <c r="L560" s="25"/>
      <c r="M560" s="25"/>
      <c r="N560" s="25" t="s">
        <v>459</v>
      </c>
      <c r="O560" s="25" t="s">
        <v>37</v>
      </c>
      <c r="P560" s="26" t="s">
        <v>460</v>
      </c>
      <c r="Q560" s="26" t="s">
        <v>461</v>
      </c>
      <c r="R560" s="26" t="s">
        <v>144</v>
      </c>
      <c r="S560" s="27" t="s">
        <v>462</v>
      </c>
      <c r="T560" s="27" t="s">
        <v>463</v>
      </c>
      <c r="U560" s="27" t="s">
        <v>464</v>
      </c>
      <c r="V560" s="28">
        <v>700</v>
      </c>
      <c r="W560" s="34">
        <v>350</v>
      </c>
      <c r="X560" s="30">
        <v>5250</v>
      </c>
      <c r="Y560" s="34" t="s">
        <v>42</v>
      </c>
      <c r="Z560" s="29" t="s">
        <v>106</v>
      </c>
      <c r="AA560" s="29"/>
      <c r="AB560" s="29"/>
      <c r="AC560" s="29" t="s">
        <v>465</v>
      </c>
      <c r="AD560" s="31" t="s">
        <v>30</v>
      </c>
      <c r="AE560" s="31" t="s">
        <v>181</v>
      </c>
    </row>
    <row r="561" spans="1:31" s="35" customFormat="1" ht="48" x14ac:dyDescent="0.2">
      <c r="A561" s="24" t="s">
        <v>290</v>
      </c>
      <c r="B561" s="25">
        <v>21</v>
      </c>
      <c r="C561" s="25" t="s">
        <v>30</v>
      </c>
      <c r="D561" s="16" t="s">
        <v>676</v>
      </c>
      <c r="E561" s="32" t="s">
        <v>466</v>
      </c>
      <c r="F561" s="32" t="s">
        <v>467</v>
      </c>
      <c r="G561" s="33" t="s">
        <v>468</v>
      </c>
      <c r="H561" s="32" t="s">
        <v>469</v>
      </c>
      <c r="I561" s="25">
        <v>2019</v>
      </c>
      <c r="J561" s="25">
        <v>2020</v>
      </c>
      <c r="K561" s="25" t="s">
        <v>36</v>
      </c>
      <c r="L561" s="25"/>
      <c r="M561" s="25"/>
      <c r="N561" s="25" t="s">
        <v>470</v>
      </c>
      <c r="O561" s="25" t="s">
        <v>37</v>
      </c>
      <c r="P561" s="26" t="s">
        <v>186</v>
      </c>
      <c r="Q561" s="26"/>
      <c r="R561" s="26"/>
      <c r="S561" s="27" t="s">
        <v>471</v>
      </c>
      <c r="T561" s="27" t="s">
        <v>472</v>
      </c>
      <c r="U561" s="27" t="s">
        <v>473</v>
      </c>
      <c r="V561" s="28">
        <v>12000</v>
      </c>
      <c r="W561" s="34">
        <v>500</v>
      </c>
      <c r="X561" s="30">
        <v>12500</v>
      </c>
      <c r="Y561" s="34" t="s">
        <v>42</v>
      </c>
      <c r="Z561" s="29" t="s">
        <v>106</v>
      </c>
      <c r="AA561" s="29"/>
      <c r="AB561" s="29"/>
      <c r="AC561" s="29" t="s">
        <v>474</v>
      </c>
      <c r="AD561" s="31" t="s">
        <v>30</v>
      </c>
      <c r="AE561" s="31" t="s">
        <v>31</v>
      </c>
    </row>
    <row r="562" spans="1:31" s="35" customFormat="1" ht="72" x14ac:dyDescent="0.2">
      <c r="A562" s="24" t="s">
        <v>290</v>
      </c>
      <c r="B562" s="25">
        <v>22</v>
      </c>
      <c r="C562" s="25" t="s">
        <v>58</v>
      </c>
      <c r="D562" s="16" t="s">
        <v>676</v>
      </c>
      <c r="E562" s="32" t="s">
        <v>475</v>
      </c>
      <c r="F562" s="32" t="s">
        <v>476</v>
      </c>
      <c r="G562" s="33" t="s">
        <v>477</v>
      </c>
      <c r="H562" s="32" t="s">
        <v>478</v>
      </c>
      <c r="I562" s="25">
        <v>2017</v>
      </c>
      <c r="J562" s="25">
        <v>2018</v>
      </c>
      <c r="K562" s="25" t="s">
        <v>57</v>
      </c>
      <c r="L562" s="25"/>
      <c r="M562" s="25" t="s">
        <v>139</v>
      </c>
      <c r="N562" s="25" t="s">
        <v>479</v>
      </c>
      <c r="O562" s="25" t="s">
        <v>111</v>
      </c>
      <c r="P562" s="26" t="s">
        <v>39</v>
      </c>
      <c r="Q562" s="26" t="s">
        <v>68</v>
      </c>
      <c r="R562" s="26" t="s">
        <v>40</v>
      </c>
      <c r="S562" s="27" t="s">
        <v>480</v>
      </c>
      <c r="T562" s="27" t="s">
        <v>481</v>
      </c>
      <c r="U562" s="27" t="s">
        <v>482</v>
      </c>
      <c r="V562" s="28">
        <v>0</v>
      </c>
      <c r="W562" s="34">
        <v>0</v>
      </c>
      <c r="X562" s="30">
        <v>0</v>
      </c>
      <c r="Y562" s="34" t="s">
        <v>42</v>
      </c>
      <c r="Z562" s="29" t="s">
        <v>106</v>
      </c>
      <c r="AA562" s="29"/>
      <c r="AB562" s="29"/>
      <c r="AC562" s="29" t="s">
        <v>483</v>
      </c>
      <c r="AD562" s="31" t="s">
        <v>58</v>
      </c>
      <c r="AE562" s="31" t="s">
        <v>31</v>
      </c>
    </row>
    <row r="563" spans="1:31" s="35" customFormat="1" ht="84" x14ac:dyDescent="0.2">
      <c r="A563" s="24" t="s">
        <v>290</v>
      </c>
      <c r="B563" s="25">
        <v>23</v>
      </c>
      <c r="C563" s="25" t="s">
        <v>30</v>
      </c>
      <c r="D563" s="16" t="s">
        <v>676</v>
      </c>
      <c r="E563" s="32" t="s">
        <v>484</v>
      </c>
      <c r="F563" s="32" t="s">
        <v>485</v>
      </c>
      <c r="G563" s="33" t="s">
        <v>486</v>
      </c>
      <c r="H563" s="32" t="s">
        <v>478</v>
      </c>
      <c r="I563" s="25">
        <v>2017</v>
      </c>
      <c r="J563" s="25">
        <v>2019</v>
      </c>
      <c r="K563" s="25" t="s">
        <v>36</v>
      </c>
      <c r="L563" s="25"/>
      <c r="M563" s="25" t="s">
        <v>139</v>
      </c>
      <c r="N563" s="25" t="s">
        <v>487</v>
      </c>
      <c r="O563" s="25" t="s">
        <v>111</v>
      </c>
      <c r="P563" s="26" t="s">
        <v>39</v>
      </c>
      <c r="Q563" s="26" t="s">
        <v>68</v>
      </c>
      <c r="R563" s="26" t="s">
        <v>40</v>
      </c>
      <c r="S563" s="27" t="s">
        <v>480</v>
      </c>
      <c r="T563" s="27" t="s">
        <v>488</v>
      </c>
      <c r="U563" s="27" t="s">
        <v>489</v>
      </c>
      <c r="V563" s="28">
        <v>16500</v>
      </c>
      <c r="W563" s="34">
        <v>16500</v>
      </c>
      <c r="X563" s="30">
        <v>49500</v>
      </c>
      <c r="Y563" s="34" t="s">
        <v>62</v>
      </c>
      <c r="Z563" s="29" t="s">
        <v>300</v>
      </c>
      <c r="AA563" s="29" t="s">
        <v>221</v>
      </c>
      <c r="AB563" s="29" t="s">
        <v>106</v>
      </c>
      <c r="AC563" s="29" t="s">
        <v>490</v>
      </c>
      <c r="AD563" s="31" t="s">
        <v>30</v>
      </c>
      <c r="AE563" s="31" t="s">
        <v>31</v>
      </c>
    </row>
    <row r="564" spans="1:31" s="35" customFormat="1" ht="48" x14ac:dyDescent="0.2">
      <c r="A564" s="24" t="s">
        <v>290</v>
      </c>
      <c r="B564" s="25">
        <v>24</v>
      </c>
      <c r="C564" s="25" t="s">
        <v>30</v>
      </c>
      <c r="D564" s="26" t="s">
        <v>181</v>
      </c>
      <c r="E564" s="32" t="s">
        <v>491</v>
      </c>
      <c r="F564" s="32" t="s">
        <v>492</v>
      </c>
      <c r="G564" s="33" t="s">
        <v>493</v>
      </c>
      <c r="H564" s="32" t="s">
        <v>494</v>
      </c>
      <c r="I564" s="25">
        <v>2017</v>
      </c>
      <c r="J564" s="25">
        <v>2021</v>
      </c>
      <c r="K564" s="25" t="s">
        <v>36</v>
      </c>
      <c r="L564" s="25"/>
      <c r="M564" s="25" t="s">
        <v>139</v>
      </c>
      <c r="N564" s="25" t="s">
        <v>495</v>
      </c>
      <c r="O564" s="25" t="s">
        <v>37</v>
      </c>
      <c r="P564" s="26" t="s">
        <v>144</v>
      </c>
      <c r="Q564" s="26" t="s">
        <v>461</v>
      </c>
      <c r="R564" s="26" t="s">
        <v>460</v>
      </c>
      <c r="S564" s="27" t="s">
        <v>496</v>
      </c>
      <c r="T564" s="27" t="s">
        <v>497</v>
      </c>
      <c r="U564" s="27" t="s">
        <v>498</v>
      </c>
      <c r="V564" s="28">
        <v>2000</v>
      </c>
      <c r="W564" s="34">
        <v>500</v>
      </c>
      <c r="X564" s="30">
        <v>4000</v>
      </c>
      <c r="Y564" s="34" t="s">
        <v>42</v>
      </c>
      <c r="Z564" s="29" t="s">
        <v>106</v>
      </c>
      <c r="AA564" s="29"/>
      <c r="AB564" s="29"/>
      <c r="AC564" s="29" t="s">
        <v>499</v>
      </c>
      <c r="AD564" s="31" t="s">
        <v>30</v>
      </c>
      <c r="AE564" s="31" t="s">
        <v>181</v>
      </c>
    </row>
    <row r="565" spans="1:31" s="35" customFormat="1" ht="60" x14ac:dyDescent="0.2">
      <c r="A565" s="24" t="s">
        <v>290</v>
      </c>
      <c r="B565" s="25">
        <v>25</v>
      </c>
      <c r="C565" s="25" t="s">
        <v>58</v>
      </c>
      <c r="D565" s="26" t="s">
        <v>181</v>
      </c>
      <c r="E565" s="32" t="s">
        <v>500</v>
      </c>
      <c r="F565" s="32" t="s">
        <v>501</v>
      </c>
      <c r="G565" s="33" t="s">
        <v>502</v>
      </c>
      <c r="H565" s="32" t="s">
        <v>503</v>
      </c>
      <c r="I565" s="25">
        <v>2018</v>
      </c>
      <c r="J565" s="25">
        <v>2019</v>
      </c>
      <c r="K565" s="25" t="s">
        <v>36</v>
      </c>
      <c r="L565" s="25"/>
      <c r="M565" s="25"/>
      <c r="N565" s="25" t="s">
        <v>504</v>
      </c>
      <c r="O565" s="25" t="s">
        <v>37</v>
      </c>
      <c r="P565" s="26" t="s">
        <v>144</v>
      </c>
      <c r="Q565" s="26"/>
      <c r="R565" s="26"/>
      <c r="S565" s="27" t="s">
        <v>497</v>
      </c>
      <c r="T565" s="27" t="s">
        <v>505</v>
      </c>
      <c r="U565" s="27" t="s">
        <v>506</v>
      </c>
      <c r="V565" s="28">
        <v>1500</v>
      </c>
      <c r="W565" s="34">
        <v>250</v>
      </c>
      <c r="X565" s="30">
        <v>1750</v>
      </c>
      <c r="Y565" s="34" t="s">
        <v>42</v>
      </c>
      <c r="Z565" s="29" t="s">
        <v>106</v>
      </c>
      <c r="AA565" s="29"/>
      <c r="AB565" s="29"/>
      <c r="AC565" s="29" t="s">
        <v>507</v>
      </c>
      <c r="AD565" s="31" t="s">
        <v>58</v>
      </c>
      <c r="AE565" s="31" t="s">
        <v>181</v>
      </c>
    </row>
    <row r="566" spans="1:31" s="35" customFormat="1" ht="72" x14ac:dyDescent="0.2">
      <c r="A566" s="24" t="s">
        <v>290</v>
      </c>
      <c r="B566" s="25">
        <v>26</v>
      </c>
      <c r="C566" s="25" t="s">
        <v>30</v>
      </c>
      <c r="D566" s="16" t="s">
        <v>676</v>
      </c>
      <c r="E566" s="32" t="s">
        <v>508</v>
      </c>
      <c r="F566" s="32" t="s">
        <v>509</v>
      </c>
      <c r="G566" s="33" t="s">
        <v>510</v>
      </c>
      <c r="H566" s="32" t="s">
        <v>511</v>
      </c>
      <c r="I566" s="25">
        <v>2018</v>
      </c>
      <c r="J566" s="25">
        <v>2019</v>
      </c>
      <c r="K566" s="25" t="s">
        <v>36</v>
      </c>
      <c r="L566" s="25"/>
      <c r="M566" s="25"/>
      <c r="N566" s="25" t="s">
        <v>512</v>
      </c>
      <c r="O566" s="25" t="s">
        <v>37</v>
      </c>
      <c r="P566" s="26" t="s">
        <v>68</v>
      </c>
      <c r="Q566" s="26" t="s">
        <v>144</v>
      </c>
      <c r="R566" s="26"/>
      <c r="S566" s="27" t="s">
        <v>513</v>
      </c>
      <c r="T566" s="27" t="s">
        <v>514</v>
      </c>
      <c r="U566" s="27" t="s">
        <v>515</v>
      </c>
      <c r="V566" s="28">
        <v>0</v>
      </c>
      <c r="W566" s="34">
        <v>0</v>
      </c>
      <c r="X566" s="30">
        <v>0</v>
      </c>
      <c r="Y566" s="34" t="s">
        <v>42</v>
      </c>
      <c r="Z566" s="29" t="s">
        <v>422</v>
      </c>
      <c r="AA566" s="29" t="s">
        <v>400</v>
      </c>
      <c r="AB566" s="29" t="s">
        <v>106</v>
      </c>
      <c r="AC566" s="29" t="s">
        <v>516</v>
      </c>
      <c r="AD566" s="31" t="s">
        <v>30</v>
      </c>
      <c r="AE566" s="31" t="s">
        <v>31</v>
      </c>
    </row>
    <row r="567" spans="1:31" s="35" customFormat="1" ht="60" x14ac:dyDescent="0.2">
      <c r="A567" s="24" t="s">
        <v>290</v>
      </c>
      <c r="B567" s="25">
        <v>27</v>
      </c>
      <c r="C567" s="25" t="s">
        <v>30</v>
      </c>
      <c r="D567" s="26" t="s">
        <v>181</v>
      </c>
      <c r="E567" s="32" t="s">
        <v>517</v>
      </c>
      <c r="F567" s="32" t="s">
        <v>518</v>
      </c>
      <c r="G567" s="33" t="s">
        <v>519</v>
      </c>
      <c r="H567" s="32" t="s">
        <v>511</v>
      </c>
      <c r="I567" s="25">
        <v>2018</v>
      </c>
      <c r="J567" s="25">
        <v>2020</v>
      </c>
      <c r="K567" s="25" t="s">
        <v>36</v>
      </c>
      <c r="L567" s="25"/>
      <c r="M567" s="25"/>
      <c r="N567" s="25" t="s">
        <v>512</v>
      </c>
      <c r="O567" s="25" t="s">
        <v>37</v>
      </c>
      <c r="P567" s="26" t="s">
        <v>460</v>
      </c>
      <c r="Q567" s="26" t="s">
        <v>461</v>
      </c>
      <c r="R567" s="26"/>
      <c r="S567" s="27" t="s">
        <v>520</v>
      </c>
      <c r="T567" s="27" t="s">
        <v>521</v>
      </c>
      <c r="U567" s="27" t="s">
        <v>522</v>
      </c>
      <c r="V567" s="28">
        <v>1500</v>
      </c>
      <c r="W567" s="34">
        <v>1500</v>
      </c>
      <c r="X567" s="30">
        <v>4500</v>
      </c>
      <c r="Y567" s="34" t="s">
        <v>42</v>
      </c>
      <c r="Z567" s="29" t="s">
        <v>106</v>
      </c>
      <c r="AA567" s="29"/>
      <c r="AB567" s="29"/>
      <c r="AC567" s="29" t="s">
        <v>523</v>
      </c>
      <c r="AD567" s="31" t="s">
        <v>30</v>
      </c>
      <c r="AE567" s="31" t="s">
        <v>181</v>
      </c>
    </row>
    <row r="568" spans="1:31" s="35" customFormat="1" ht="60" x14ac:dyDescent="0.2">
      <c r="A568" s="24" t="s">
        <v>290</v>
      </c>
      <c r="B568" s="25">
        <v>28</v>
      </c>
      <c r="C568" s="25" t="s">
        <v>30</v>
      </c>
      <c r="D568" s="26" t="s">
        <v>181</v>
      </c>
      <c r="E568" s="32" t="s">
        <v>524</v>
      </c>
      <c r="F568" s="32" t="s">
        <v>525</v>
      </c>
      <c r="G568" s="33" t="s">
        <v>526</v>
      </c>
      <c r="H568" s="32" t="s">
        <v>527</v>
      </c>
      <c r="I568" s="25">
        <v>2017</v>
      </c>
      <c r="J568" s="25">
        <v>2030</v>
      </c>
      <c r="K568" s="25" t="s">
        <v>36</v>
      </c>
      <c r="L568" s="25"/>
      <c r="M568" s="25"/>
      <c r="N568" s="25" t="s">
        <v>528</v>
      </c>
      <c r="O568" s="25" t="s">
        <v>37</v>
      </c>
      <c r="P568" s="26" t="s">
        <v>460</v>
      </c>
      <c r="Q568" s="26"/>
      <c r="R568" s="26"/>
      <c r="S568" s="27" t="s">
        <v>529</v>
      </c>
      <c r="T568" s="27" t="s">
        <v>530</v>
      </c>
      <c r="U568" s="27" t="s">
        <v>531</v>
      </c>
      <c r="V568" s="28">
        <v>4500</v>
      </c>
      <c r="W568" s="34">
        <v>500</v>
      </c>
      <c r="X568" s="30">
        <v>11000</v>
      </c>
      <c r="Y568" s="34" t="s">
        <v>42</v>
      </c>
      <c r="Z568" s="29" t="s">
        <v>106</v>
      </c>
      <c r="AA568" s="29" t="s">
        <v>52</v>
      </c>
      <c r="AB568" s="29" t="s">
        <v>400</v>
      </c>
      <c r="AC568" s="29" t="s">
        <v>532</v>
      </c>
      <c r="AD568" s="31" t="s">
        <v>30</v>
      </c>
      <c r="AE568" s="31" t="s">
        <v>181</v>
      </c>
    </row>
    <row r="569" spans="1:31" s="35" customFormat="1" ht="60" x14ac:dyDescent="0.2">
      <c r="A569" s="24" t="s">
        <v>290</v>
      </c>
      <c r="B569" s="25">
        <v>29</v>
      </c>
      <c r="C569" s="25" t="s">
        <v>233</v>
      </c>
      <c r="D569" s="26" t="s">
        <v>181</v>
      </c>
      <c r="E569" s="32" t="s">
        <v>533</v>
      </c>
      <c r="F569" s="32" t="s">
        <v>534</v>
      </c>
      <c r="G569" s="33" t="s">
        <v>535</v>
      </c>
      <c r="H569" s="32" t="s">
        <v>527</v>
      </c>
      <c r="I569" s="25">
        <v>2018</v>
      </c>
      <c r="J569" s="25">
        <v>2030</v>
      </c>
      <c r="K569" s="25" t="s">
        <v>36</v>
      </c>
      <c r="L569" s="25"/>
      <c r="M569" s="25"/>
      <c r="N569" s="25" t="s">
        <v>536</v>
      </c>
      <c r="O569" s="25" t="s">
        <v>37</v>
      </c>
      <c r="P569" s="26" t="s">
        <v>461</v>
      </c>
      <c r="Q569" s="26" t="s">
        <v>460</v>
      </c>
      <c r="R569" s="26"/>
      <c r="S569" s="27" t="s">
        <v>537</v>
      </c>
      <c r="T569" s="27" t="s">
        <v>538</v>
      </c>
      <c r="U569" s="27" t="s">
        <v>539</v>
      </c>
      <c r="V569" s="28">
        <v>3000</v>
      </c>
      <c r="W569" s="34">
        <v>500</v>
      </c>
      <c r="X569" s="30">
        <v>9000</v>
      </c>
      <c r="Y569" s="34" t="s">
        <v>42</v>
      </c>
      <c r="Z569" s="29" t="s">
        <v>106</v>
      </c>
      <c r="AA569" s="29"/>
      <c r="AB569" s="29"/>
      <c r="AC569" s="29" t="s">
        <v>540</v>
      </c>
      <c r="AD569" s="31" t="s">
        <v>233</v>
      </c>
      <c r="AE569" s="31" t="s">
        <v>181</v>
      </c>
    </row>
    <row r="570" spans="1:31" s="35" customFormat="1" ht="84" x14ac:dyDescent="0.2">
      <c r="A570" s="24" t="s">
        <v>290</v>
      </c>
      <c r="B570" s="25">
        <v>30</v>
      </c>
      <c r="C570" s="25" t="s">
        <v>30</v>
      </c>
      <c r="D570" s="26" t="s">
        <v>181</v>
      </c>
      <c r="E570" s="32" t="s">
        <v>541</v>
      </c>
      <c r="F570" s="32" t="s">
        <v>542</v>
      </c>
      <c r="G570" s="33" t="s">
        <v>543</v>
      </c>
      <c r="H570" s="32" t="s">
        <v>544</v>
      </c>
      <c r="I570" s="25">
        <v>2017</v>
      </c>
      <c r="J570" s="25">
        <v>2019</v>
      </c>
      <c r="K570" s="25" t="s">
        <v>57</v>
      </c>
      <c r="L570" s="25"/>
      <c r="M570" s="25" t="s">
        <v>139</v>
      </c>
      <c r="N570" s="25" t="s">
        <v>545</v>
      </c>
      <c r="O570" s="25" t="s">
        <v>37</v>
      </c>
      <c r="P570" s="26" t="s">
        <v>144</v>
      </c>
      <c r="Q570" s="26" t="s">
        <v>461</v>
      </c>
      <c r="R570" s="26"/>
      <c r="S570" s="27"/>
      <c r="T570" s="27" t="s">
        <v>546</v>
      </c>
      <c r="U570" s="27" t="s">
        <v>547</v>
      </c>
      <c r="V570" s="28">
        <v>0</v>
      </c>
      <c r="W570" s="34">
        <v>0</v>
      </c>
      <c r="X570" s="30">
        <v>0</v>
      </c>
      <c r="Y570" s="34" t="s">
        <v>42</v>
      </c>
      <c r="Z570" s="29" t="s">
        <v>106</v>
      </c>
      <c r="AA570" s="29"/>
      <c r="AB570" s="29"/>
      <c r="AC570" s="29" t="s">
        <v>548</v>
      </c>
      <c r="AD570" s="31" t="s">
        <v>30</v>
      </c>
      <c r="AE570" s="31" t="s">
        <v>181</v>
      </c>
    </row>
    <row r="571" spans="1:31" s="35" customFormat="1" ht="60" x14ac:dyDescent="0.2">
      <c r="A571" s="24" t="s">
        <v>290</v>
      </c>
      <c r="B571" s="25">
        <v>31</v>
      </c>
      <c r="C571" s="25" t="s">
        <v>233</v>
      </c>
      <c r="D571" s="26" t="s">
        <v>181</v>
      </c>
      <c r="E571" s="32" t="s">
        <v>549</v>
      </c>
      <c r="F571" s="32" t="s">
        <v>550</v>
      </c>
      <c r="G571" s="33" t="s">
        <v>551</v>
      </c>
      <c r="H571" s="32" t="s">
        <v>552</v>
      </c>
      <c r="I571" s="25">
        <v>2018</v>
      </c>
      <c r="J571" s="25">
        <v>2030</v>
      </c>
      <c r="K571" s="25" t="s">
        <v>36</v>
      </c>
      <c r="L571" s="25"/>
      <c r="M571" s="25"/>
      <c r="N571" s="25" t="s">
        <v>553</v>
      </c>
      <c r="O571" s="25" t="s">
        <v>37</v>
      </c>
      <c r="P571" s="26" t="s">
        <v>461</v>
      </c>
      <c r="Q571" s="26" t="s">
        <v>460</v>
      </c>
      <c r="R571" s="26"/>
      <c r="S571" s="27" t="s">
        <v>554</v>
      </c>
      <c r="T571" s="27" t="s">
        <v>555</v>
      </c>
      <c r="U571" s="27" t="s">
        <v>556</v>
      </c>
      <c r="V571" s="28">
        <v>500</v>
      </c>
      <c r="W571" s="34">
        <v>500</v>
      </c>
      <c r="X571" s="30">
        <v>6500</v>
      </c>
      <c r="Y571" s="34" t="s">
        <v>42</v>
      </c>
      <c r="Z571" s="29" t="s">
        <v>557</v>
      </c>
      <c r="AA571" s="29" t="s">
        <v>106</v>
      </c>
      <c r="AB571" s="29"/>
      <c r="AC571" s="29" t="s">
        <v>540</v>
      </c>
      <c r="AD571" s="31" t="s">
        <v>233</v>
      </c>
      <c r="AE571" s="31" t="s">
        <v>181</v>
      </c>
    </row>
    <row r="572" spans="1:31" s="35" customFormat="1" ht="48" x14ac:dyDescent="0.2">
      <c r="A572" s="24" t="s">
        <v>290</v>
      </c>
      <c r="B572" s="25">
        <v>32</v>
      </c>
      <c r="C572" s="25" t="s">
        <v>30</v>
      </c>
      <c r="D572" s="26" t="s">
        <v>145</v>
      </c>
      <c r="E572" s="32" t="s">
        <v>558</v>
      </c>
      <c r="F572" s="32" t="s">
        <v>559</v>
      </c>
      <c r="G572" s="33" t="s">
        <v>560</v>
      </c>
      <c r="H572" s="32" t="s">
        <v>561</v>
      </c>
      <c r="I572" s="25">
        <v>2017</v>
      </c>
      <c r="J572" s="25">
        <v>2030</v>
      </c>
      <c r="K572" s="25" t="s">
        <v>36</v>
      </c>
      <c r="L572" s="25" t="s">
        <v>139</v>
      </c>
      <c r="M572" s="25" t="s">
        <v>139</v>
      </c>
      <c r="N572" s="25" t="s">
        <v>562</v>
      </c>
      <c r="O572" s="25" t="s">
        <v>37</v>
      </c>
      <c r="P572" s="26"/>
      <c r="Q572" s="26"/>
      <c r="R572" s="26"/>
      <c r="S572" s="27"/>
      <c r="T572" s="27" t="s">
        <v>563</v>
      </c>
      <c r="U572" s="27" t="s">
        <v>564</v>
      </c>
      <c r="V572" s="28">
        <v>25000</v>
      </c>
      <c r="W572" s="34">
        <v>25000</v>
      </c>
      <c r="X572" s="30">
        <v>350000</v>
      </c>
      <c r="Y572" s="34" t="s">
        <v>116</v>
      </c>
      <c r="Z572" s="29" t="s">
        <v>300</v>
      </c>
      <c r="AA572" s="29" t="s">
        <v>52</v>
      </c>
      <c r="AB572" s="29" t="s">
        <v>145</v>
      </c>
      <c r="AC572" s="29" t="s">
        <v>565</v>
      </c>
      <c r="AD572" s="31" t="s">
        <v>30</v>
      </c>
      <c r="AE572" s="31" t="s">
        <v>145</v>
      </c>
    </row>
    <row r="573" spans="1:31" s="35" customFormat="1" ht="72" x14ac:dyDescent="0.2">
      <c r="A573" s="24" t="s">
        <v>290</v>
      </c>
      <c r="B573" s="25">
        <v>33</v>
      </c>
      <c r="C573" s="25" t="s">
        <v>30</v>
      </c>
      <c r="D573" s="26" t="s">
        <v>90</v>
      </c>
      <c r="E573" s="32" t="s">
        <v>566</v>
      </c>
      <c r="F573" s="32" t="s">
        <v>567</v>
      </c>
      <c r="G573" s="33" t="s">
        <v>568</v>
      </c>
      <c r="H573" s="32" t="s">
        <v>569</v>
      </c>
      <c r="I573" s="25">
        <v>2017</v>
      </c>
      <c r="J573" s="25">
        <v>2019</v>
      </c>
      <c r="K573" s="25" t="s">
        <v>36</v>
      </c>
      <c r="L573" s="25" t="s">
        <v>139</v>
      </c>
      <c r="M573" s="25" t="s">
        <v>139</v>
      </c>
      <c r="N573" s="25" t="s">
        <v>570</v>
      </c>
      <c r="O573" s="25" t="s">
        <v>111</v>
      </c>
      <c r="P573" s="26" t="s">
        <v>39</v>
      </c>
      <c r="Q573" s="26" t="s">
        <v>68</v>
      </c>
      <c r="R573" s="26" t="s">
        <v>40</v>
      </c>
      <c r="S573" s="27"/>
      <c r="T573" s="27" t="s">
        <v>571</v>
      </c>
      <c r="U573" s="27" t="s">
        <v>572</v>
      </c>
      <c r="V573" s="28">
        <v>0</v>
      </c>
      <c r="W573" s="34">
        <v>0</v>
      </c>
      <c r="X573" s="30">
        <v>0</v>
      </c>
      <c r="Y573" s="34" t="s">
        <v>42</v>
      </c>
      <c r="Z573" s="29" t="s">
        <v>300</v>
      </c>
      <c r="AA573" s="29" t="s">
        <v>52</v>
      </c>
      <c r="AB573" s="29"/>
      <c r="AC573" s="29" t="s">
        <v>573</v>
      </c>
      <c r="AD573" s="31" t="s">
        <v>30</v>
      </c>
      <c r="AE573" s="31" t="s">
        <v>90</v>
      </c>
    </row>
    <row r="574" spans="1:31" s="35" customFormat="1" ht="120" x14ac:dyDescent="0.2">
      <c r="A574" s="24" t="s">
        <v>290</v>
      </c>
      <c r="B574" s="25">
        <v>34</v>
      </c>
      <c r="C574" s="25" t="s">
        <v>30</v>
      </c>
      <c r="D574" s="26" t="s">
        <v>106</v>
      </c>
      <c r="E574" s="32" t="s">
        <v>574</v>
      </c>
      <c r="F574" s="32" t="s">
        <v>575</v>
      </c>
      <c r="G574" s="33" t="s">
        <v>576</v>
      </c>
      <c r="H574" s="32" t="s">
        <v>577</v>
      </c>
      <c r="I574" s="25">
        <v>2017</v>
      </c>
      <c r="J574" s="25">
        <v>2030</v>
      </c>
      <c r="K574" s="25" t="s">
        <v>36</v>
      </c>
      <c r="L574" s="25" t="s">
        <v>139</v>
      </c>
      <c r="M574" s="25" t="s">
        <v>139</v>
      </c>
      <c r="N574" s="25" t="s">
        <v>578</v>
      </c>
      <c r="O574" s="25"/>
      <c r="P574" s="26"/>
      <c r="Q574" s="26"/>
      <c r="R574" s="26"/>
      <c r="S574" s="27"/>
      <c r="T574" s="27" t="s">
        <v>579</v>
      </c>
      <c r="U574" s="27" t="s">
        <v>580</v>
      </c>
      <c r="V574" s="28">
        <v>0</v>
      </c>
      <c r="W574" s="34">
        <v>0</v>
      </c>
      <c r="X574" s="30">
        <v>0</v>
      </c>
      <c r="Y574" s="34" t="s">
        <v>42</v>
      </c>
      <c r="Z574" s="29" t="s">
        <v>300</v>
      </c>
      <c r="AA574" s="29" t="s">
        <v>145</v>
      </c>
      <c r="AB574" s="29" t="s">
        <v>285</v>
      </c>
      <c r="AC574" s="29" t="s">
        <v>581</v>
      </c>
      <c r="AD574" s="31" t="s">
        <v>30</v>
      </c>
      <c r="AE574" s="31" t="s">
        <v>106</v>
      </c>
    </row>
    <row r="575" spans="1:31" s="35" customFormat="1" ht="120" x14ac:dyDescent="0.2">
      <c r="A575" s="24" t="s">
        <v>290</v>
      </c>
      <c r="B575" s="25">
        <v>35</v>
      </c>
      <c r="C575" s="25" t="s">
        <v>30</v>
      </c>
      <c r="D575" s="26" t="s">
        <v>106</v>
      </c>
      <c r="E575" s="32" t="s">
        <v>582</v>
      </c>
      <c r="F575" s="32" t="s">
        <v>583</v>
      </c>
      <c r="G575" s="33" t="s">
        <v>584</v>
      </c>
      <c r="H575" s="32" t="s">
        <v>585</v>
      </c>
      <c r="I575" s="25">
        <v>2019</v>
      </c>
      <c r="J575" s="25">
        <v>2022</v>
      </c>
      <c r="K575" s="25" t="s">
        <v>36</v>
      </c>
      <c r="L575" s="25" t="s">
        <v>139</v>
      </c>
      <c r="M575" s="25" t="s">
        <v>139</v>
      </c>
      <c r="N575" s="25" t="s">
        <v>586</v>
      </c>
      <c r="O575" s="25"/>
      <c r="P575" s="26"/>
      <c r="Q575" s="26"/>
      <c r="R575" s="26"/>
      <c r="S575" s="27"/>
      <c r="T575" s="27" t="s">
        <v>587</v>
      </c>
      <c r="U575" s="27" t="s">
        <v>588</v>
      </c>
      <c r="V575" s="28">
        <v>3500</v>
      </c>
      <c r="W575" s="34">
        <v>25</v>
      </c>
      <c r="X575" s="30">
        <v>3575</v>
      </c>
      <c r="Y575" s="34" t="s">
        <v>42</v>
      </c>
      <c r="Z575" s="29" t="s">
        <v>300</v>
      </c>
      <c r="AA575" s="29" t="s">
        <v>106</v>
      </c>
      <c r="AB575" s="29"/>
      <c r="AC575" s="29" t="s">
        <v>589</v>
      </c>
      <c r="AD575" s="31" t="s">
        <v>30</v>
      </c>
      <c r="AE575" s="31" t="s">
        <v>106</v>
      </c>
    </row>
    <row r="576" spans="1:31" s="35" customFormat="1" ht="48" x14ac:dyDescent="0.2">
      <c r="A576" s="24" t="s">
        <v>290</v>
      </c>
      <c r="B576" s="25">
        <v>36</v>
      </c>
      <c r="C576" s="25" t="s">
        <v>30</v>
      </c>
      <c r="D576" s="26" t="s">
        <v>590</v>
      </c>
      <c r="E576" s="32" t="s">
        <v>591</v>
      </c>
      <c r="F576" s="32" t="s">
        <v>592</v>
      </c>
      <c r="G576" s="33" t="s">
        <v>593</v>
      </c>
      <c r="H576" s="32" t="s">
        <v>594</v>
      </c>
      <c r="I576" s="25">
        <v>2018</v>
      </c>
      <c r="J576" s="25">
        <v>2019</v>
      </c>
      <c r="K576" s="25" t="s">
        <v>36</v>
      </c>
      <c r="L576" s="25" t="s">
        <v>139</v>
      </c>
      <c r="M576" s="25" t="s">
        <v>139</v>
      </c>
      <c r="N576" s="25" t="s">
        <v>595</v>
      </c>
      <c r="O576" s="25"/>
      <c r="P576" s="26"/>
      <c r="Q576" s="26"/>
      <c r="R576" s="26"/>
      <c r="S576" s="27"/>
      <c r="T576" s="27" t="s">
        <v>596</v>
      </c>
      <c r="U576" s="27" t="s">
        <v>597</v>
      </c>
      <c r="V576" s="28">
        <v>24000</v>
      </c>
      <c r="W576" s="34">
        <v>1500</v>
      </c>
      <c r="X576" s="30">
        <v>25500</v>
      </c>
      <c r="Y576" s="34" t="s">
        <v>62</v>
      </c>
      <c r="Z576" s="29" t="s">
        <v>300</v>
      </c>
      <c r="AA576" s="29"/>
      <c r="AB576" s="29"/>
      <c r="AC576" s="29" t="s">
        <v>354</v>
      </c>
      <c r="AD576" s="31" t="s">
        <v>30</v>
      </c>
      <c r="AE576" s="31" t="s">
        <v>590</v>
      </c>
    </row>
    <row r="577" spans="1:31" ht="36.75" x14ac:dyDescent="0.25">
      <c r="A577" s="43" t="s">
        <v>832</v>
      </c>
      <c r="B577" s="44">
        <v>1</v>
      </c>
      <c r="C577" s="25" t="s">
        <v>30</v>
      </c>
      <c r="D577" s="26" t="s">
        <v>135</v>
      </c>
      <c r="E577" s="32" t="s">
        <v>833</v>
      </c>
      <c r="F577" s="32" t="s">
        <v>834</v>
      </c>
      <c r="G577" s="33" t="s">
        <v>835</v>
      </c>
      <c r="H577" s="32" t="s">
        <v>836</v>
      </c>
      <c r="I577" s="25">
        <v>2017</v>
      </c>
      <c r="J577" s="25">
        <v>2019</v>
      </c>
      <c r="K577" s="25" t="s">
        <v>57</v>
      </c>
      <c r="L577" s="25" t="s">
        <v>139</v>
      </c>
      <c r="M577" s="25"/>
      <c r="N577" s="25"/>
      <c r="O577" s="25" t="s">
        <v>67</v>
      </c>
      <c r="P577" s="26" t="s">
        <v>68</v>
      </c>
      <c r="Q577" s="26"/>
      <c r="R577" s="26"/>
      <c r="S577" s="27" t="s">
        <v>72</v>
      </c>
      <c r="T577" s="27"/>
      <c r="U577" s="27"/>
      <c r="V577" s="28"/>
      <c r="W577" s="34"/>
      <c r="X577" s="30">
        <v>0</v>
      </c>
      <c r="Y577" s="34" t="s">
        <v>42</v>
      </c>
      <c r="Z577" s="29"/>
      <c r="AA577" s="29"/>
      <c r="AB577" s="29"/>
      <c r="AC577" s="29"/>
      <c r="AD577" s="31" t="s">
        <v>30</v>
      </c>
      <c r="AE577" s="31" t="s">
        <v>135</v>
      </c>
    </row>
    <row r="578" spans="1:31" ht="36.75" x14ac:dyDescent="0.25">
      <c r="A578" s="43" t="s">
        <v>832</v>
      </c>
      <c r="B578" s="44">
        <v>2</v>
      </c>
      <c r="C578" s="25" t="s">
        <v>30</v>
      </c>
      <c r="D578" s="26" t="s">
        <v>52</v>
      </c>
      <c r="E578" s="32" t="s">
        <v>837</v>
      </c>
      <c r="F578" s="32" t="s">
        <v>838</v>
      </c>
      <c r="G578" s="33" t="s">
        <v>839</v>
      </c>
      <c r="H578" s="32" t="s">
        <v>840</v>
      </c>
      <c r="I578" s="25">
        <v>2017</v>
      </c>
      <c r="J578" s="25">
        <v>2019</v>
      </c>
      <c r="K578" s="25" t="s">
        <v>57</v>
      </c>
      <c r="L578" s="25" t="s">
        <v>139</v>
      </c>
      <c r="M578" s="25"/>
      <c r="N578" s="25"/>
      <c r="O578" s="25" t="s">
        <v>67</v>
      </c>
      <c r="P578" s="26" t="s">
        <v>68</v>
      </c>
      <c r="Q578" s="26"/>
      <c r="R578" s="26"/>
      <c r="S578" s="27"/>
      <c r="T578" s="27"/>
      <c r="U578" s="27"/>
      <c r="V578" s="28"/>
      <c r="W578" s="34"/>
      <c r="X578" s="30">
        <v>0</v>
      </c>
      <c r="Y578" s="34" t="s">
        <v>62</v>
      </c>
      <c r="Z578" s="29"/>
      <c r="AA578" s="29"/>
      <c r="AB578" s="29"/>
      <c r="AC578" s="29"/>
      <c r="AD578" s="31" t="s">
        <v>30</v>
      </c>
      <c r="AE578" s="31" t="s">
        <v>52</v>
      </c>
    </row>
    <row r="579" spans="1:31" ht="36.75" x14ac:dyDescent="0.25">
      <c r="A579" s="43" t="s">
        <v>832</v>
      </c>
      <c r="B579" s="44">
        <v>3</v>
      </c>
      <c r="C579" s="25" t="s">
        <v>30</v>
      </c>
      <c r="D579" s="26" t="s">
        <v>52</v>
      </c>
      <c r="E579" s="32" t="s">
        <v>841</v>
      </c>
      <c r="F579" s="32" t="s">
        <v>842</v>
      </c>
      <c r="G579" s="33" t="s">
        <v>843</v>
      </c>
      <c r="H579" s="32" t="s">
        <v>844</v>
      </c>
      <c r="I579" s="25">
        <v>2018</v>
      </c>
      <c r="J579" s="25">
        <v>2019</v>
      </c>
      <c r="K579" s="25" t="s">
        <v>36</v>
      </c>
      <c r="L579" s="25" t="s">
        <v>139</v>
      </c>
      <c r="M579" s="25"/>
      <c r="N579" s="25"/>
      <c r="O579" s="25" t="s">
        <v>67</v>
      </c>
      <c r="P579" s="26" t="s">
        <v>68</v>
      </c>
      <c r="Q579" s="26"/>
      <c r="R579" s="26"/>
      <c r="S579" s="27"/>
      <c r="T579" s="27"/>
      <c r="U579" s="27"/>
      <c r="V579" s="28"/>
      <c r="W579" s="34"/>
      <c r="X579" s="30">
        <v>0</v>
      </c>
      <c r="Y579" s="34" t="s">
        <v>42</v>
      </c>
      <c r="Z579" s="29"/>
      <c r="AA579" s="29"/>
      <c r="AB579" s="29"/>
      <c r="AC579" s="29"/>
      <c r="AD579" s="31" t="s">
        <v>30</v>
      </c>
      <c r="AE579" s="31" t="s">
        <v>52</v>
      </c>
    </row>
    <row r="580" spans="1:31" ht="36.75" x14ac:dyDescent="0.25">
      <c r="A580" s="43" t="s">
        <v>832</v>
      </c>
      <c r="B580" s="44">
        <v>4</v>
      </c>
      <c r="C580" s="25" t="s">
        <v>30</v>
      </c>
      <c r="D580" s="26" t="s">
        <v>52</v>
      </c>
      <c r="E580" s="32" t="s">
        <v>845</v>
      </c>
      <c r="F580" s="32" t="s">
        <v>846</v>
      </c>
      <c r="G580" s="33" t="s">
        <v>847</v>
      </c>
      <c r="H580" s="32" t="s">
        <v>836</v>
      </c>
      <c r="I580" s="25">
        <v>2016</v>
      </c>
      <c r="J580" s="25">
        <v>2020</v>
      </c>
      <c r="K580" s="25" t="s">
        <v>57</v>
      </c>
      <c r="L580" s="25" t="s">
        <v>139</v>
      </c>
      <c r="M580" s="25"/>
      <c r="N580" s="25"/>
      <c r="O580" s="25" t="s">
        <v>67</v>
      </c>
      <c r="P580" s="26" t="s">
        <v>68</v>
      </c>
      <c r="Q580" s="26" t="s">
        <v>80</v>
      </c>
      <c r="R580" s="26"/>
      <c r="S580" s="27"/>
      <c r="T580" s="27"/>
      <c r="U580" s="27"/>
      <c r="V580" s="28"/>
      <c r="W580" s="34"/>
      <c r="X580" s="30">
        <v>0</v>
      </c>
      <c r="Y580" s="34" t="s">
        <v>116</v>
      </c>
      <c r="Z580" s="29" t="s">
        <v>285</v>
      </c>
      <c r="AA580" s="29" t="s">
        <v>52</v>
      </c>
      <c r="AB580" s="29"/>
      <c r="AC580" s="29" t="s">
        <v>848</v>
      </c>
      <c r="AD580" s="31" t="s">
        <v>30</v>
      </c>
      <c r="AE580" s="31" t="s">
        <v>52</v>
      </c>
    </row>
    <row r="581" spans="1:31" ht="48.75" x14ac:dyDescent="0.25">
      <c r="A581" s="43" t="s">
        <v>832</v>
      </c>
      <c r="B581" s="44">
        <v>5</v>
      </c>
      <c r="C581" s="25" t="s">
        <v>30</v>
      </c>
      <c r="D581" s="26" t="s">
        <v>90</v>
      </c>
      <c r="E581" s="32" t="s">
        <v>849</v>
      </c>
      <c r="F581" s="32" t="s">
        <v>850</v>
      </c>
      <c r="G581" s="33" t="s">
        <v>851</v>
      </c>
      <c r="H581" s="32" t="s">
        <v>836</v>
      </c>
      <c r="I581" s="25">
        <v>2019</v>
      </c>
      <c r="J581" s="25">
        <v>2021</v>
      </c>
      <c r="K581" s="25" t="s">
        <v>36</v>
      </c>
      <c r="L581" s="25"/>
      <c r="M581" s="25" t="s">
        <v>139</v>
      </c>
      <c r="N581" s="25" t="s">
        <v>852</v>
      </c>
      <c r="O581" s="25" t="s">
        <v>37</v>
      </c>
      <c r="P581" s="26" t="s">
        <v>144</v>
      </c>
      <c r="Q581" s="26" t="s">
        <v>80</v>
      </c>
      <c r="R581" s="26" t="s">
        <v>128</v>
      </c>
      <c r="S581" s="27" t="s">
        <v>853</v>
      </c>
      <c r="T581" s="27" t="s">
        <v>854</v>
      </c>
      <c r="U581" s="27" t="s">
        <v>855</v>
      </c>
      <c r="V581" s="28">
        <v>17000</v>
      </c>
      <c r="W581" s="34"/>
      <c r="X581" s="30">
        <v>17000</v>
      </c>
      <c r="Y581" s="34" t="s">
        <v>42</v>
      </c>
      <c r="Z581" s="29" t="s">
        <v>285</v>
      </c>
      <c r="AA581" s="29" t="s">
        <v>285</v>
      </c>
      <c r="AB581" s="29"/>
      <c r="AC581" s="29" t="s">
        <v>856</v>
      </c>
      <c r="AD581" s="31" t="s">
        <v>30</v>
      </c>
      <c r="AE581" s="31" t="s">
        <v>90</v>
      </c>
    </row>
    <row r="582" spans="1:31" ht="24.75" x14ac:dyDescent="0.25">
      <c r="A582" s="43" t="s">
        <v>832</v>
      </c>
      <c r="B582" s="44">
        <v>6</v>
      </c>
      <c r="C582" s="25" t="s">
        <v>30</v>
      </c>
      <c r="D582" s="26" t="s">
        <v>90</v>
      </c>
      <c r="E582" s="32" t="s">
        <v>857</v>
      </c>
      <c r="F582" s="32" t="s">
        <v>858</v>
      </c>
      <c r="G582" s="33" t="s">
        <v>859</v>
      </c>
      <c r="H582" s="32" t="s">
        <v>836</v>
      </c>
      <c r="I582" s="25">
        <v>2015</v>
      </c>
      <c r="J582" s="25">
        <v>2020</v>
      </c>
      <c r="K582" s="25" t="s">
        <v>57</v>
      </c>
      <c r="L582" s="25"/>
      <c r="M582" s="25"/>
      <c r="N582" s="25"/>
      <c r="O582" s="25" t="s">
        <v>37</v>
      </c>
      <c r="P582" s="26" t="s">
        <v>80</v>
      </c>
      <c r="Q582" s="26"/>
      <c r="R582" s="26"/>
      <c r="S582" s="27" t="s">
        <v>860</v>
      </c>
      <c r="T582" s="27"/>
      <c r="U582" s="27"/>
      <c r="V582" s="28"/>
      <c r="W582" s="34"/>
      <c r="X582" s="30">
        <v>0</v>
      </c>
      <c r="Y582" s="34" t="s">
        <v>42</v>
      </c>
      <c r="Z582" s="29" t="s">
        <v>285</v>
      </c>
      <c r="AA582" s="29"/>
      <c r="AB582" s="29"/>
      <c r="AC582" s="29" t="s">
        <v>861</v>
      </c>
      <c r="AD582" s="31" t="s">
        <v>30</v>
      </c>
      <c r="AE582" s="31" t="s">
        <v>90</v>
      </c>
    </row>
    <row r="583" spans="1:31" ht="36.75" x14ac:dyDescent="0.25">
      <c r="A583" s="43" t="s">
        <v>832</v>
      </c>
      <c r="B583" s="44">
        <v>7</v>
      </c>
      <c r="C583" s="25" t="s">
        <v>30</v>
      </c>
      <c r="D583" s="26" t="s">
        <v>90</v>
      </c>
      <c r="E583" s="32" t="s">
        <v>862</v>
      </c>
      <c r="F583" s="32" t="s">
        <v>863</v>
      </c>
      <c r="G583" s="33" t="s">
        <v>864</v>
      </c>
      <c r="H583" s="32" t="s">
        <v>836</v>
      </c>
      <c r="I583" s="25">
        <v>2019</v>
      </c>
      <c r="J583" s="25">
        <v>2021</v>
      </c>
      <c r="K583" s="25" t="s">
        <v>36</v>
      </c>
      <c r="L583" s="25"/>
      <c r="M583" s="25" t="s">
        <v>139</v>
      </c>
      <c r="N583" s="25" t="s">
        <v>865</v>
      </c>
      <c r="O583" s="25" t="s">
        <v>37</v>
      </c>
      <c r="P583" s="26" t="s">
        <v>68</v>
      </c>
      <c r="Q583" s="26" t="s">
        <v>80</v>
      </c>
      <c r="R583" s="26" t="s">
        <v>39</v>
      </c>
      <c r="S583" s="27" t="s">
        <v>866</v>
      </c>
      <c r="T583" s="27" t="s">
        <v>867</v>
      </c>
      <c r="U583" s="27" t="s">
        <v>868</v>
      </c>
      <c r="V583" s="28">
        <v>85000</v>
      </c>
      <c r="W583" s="34"/>
      <c r="X583" s="30">
        <v>85000</v>
      </c>
      <c r="Y583" s="34" t="s">
        <v>116</v>
      </c>
      <c r="Z583" s="29" t="s">
        <v>285</v>
      </c>
      <c r="AA583" s="29"/>
      <c r="AB583" s="29"/>
      <c r="AC583" s="29" t="s">
        <v>861</v>
      </c>
      <c r="AD583" s="31" t="s">
        <v>30</v>
      </c>
      <c r="AE583" s="31" t="s">
        <v>90</v>
      </c>
    </row>
    <row r="584" spans="1:31" ht="24.75" x14ac:dyDescent="0.25">
      <c r="A584" s="43" t="s">
        <v>832</v>
      </c>
      <c r="B584" s="44">
        <v>8</v>
      </c>
      <c r="C584" s="25" t="s">
        <v>30</v>
      </c>
      <c r="D584" s="26" t="s">
        <v>90</v>
      </c>
      <c r="E584" s="32" t="s">
        <v>869</v>
      </c>
      <c r="F584" s="32" t="s">
        <v>870</v>
      </c>
      <c r="G584" s="33" t="s">
        <v>871</v>
      </c>
      <c r="H584" s="32" t="s">
        <v>836</v>
      </c>
      <c r="I584" s="25">
        <v>2018</v>
      </c>
      <c r="J584" s="25">
        <v>2020</v>
      </c>
      <c r="K584" s="25" t="s">
        <v>36</v>
      </c>
      <c r="L584" s="25"/>
      <c r="M584" s="25"/>
      <c r="N584" s="25"/>
      <c r="O584" s="25" t="s">
        <v>111</v>
      </c>
      <c r="P584" s="26" t="s">
        <v>39</v>
      </c>
      <c r="Q584" s="26" t="s">
        <v>112</v>
      </c>
      <c r="R584" s="26"/>
      <c r="S584" s="27"/>
      <c r="T584" s="27"/>
      <c r="U584" s="27"/>
      <c r="V584" s="28"/>
      <c r="W584" s="34"/>
      <c r="X584" s="30">
        <v>0</v>
      </c>
      <c r="Y584" s="34" t="s">
        <v>42</v>
      </c>
      <c r="Z584" s="29" t="s">
        <v>300</v>
      </c>
      <c r="AA584" s="29"/>
      <c r="AB584" s="29"/>
      <c r="AC584" s="29" t="s">
        <v>354</v>
      </c>
      <c r="AD584" s="31" t="s">
        <v>30</v>
      </c>
      <c r="AE584" s="31" t="s">
        <v>90</v>
      </c>
    </row>
    <row r="585" spans="1:31" ht="36.75" x14ac:dyDescent="0.25">
      <c r="A585" s="43" t="s">
        <v>832</v>
      </c>
      <c r="B585" s="44">
        <v>9</v>
      </c>
      <c r="C585" s="25" t="s">
        <v>58</v>
      </c>
      <c r="D585" s="26" t="s">
        <v>47</v>
      </c>
      <c r="E585" s="32" t="s">
        <v>872</v>
      </c>
      <c r="F585" s="32" t="s">
        <v>873</v>
      </c>
      <c r="G585" s="33" t="s">
        <v>874</v>
      </c>
      <c r="H585" s="32" t="s">
        <v>836</v>
      </c>
      <c r="I585" s="25">
        <v>2017</v>
      </c>
      <c r="J585" s="25">
        <v>2020</v>
      </c>
      <c r="K585" s="25" t="s">
        <v>57</v>
      </c>
      <c r="L585" s="25"/>
      <c r="M585" s="25"/>
      <c r="N585" s="25"/>
      <c r="O585" s="25" t="s">
        <v>67</v>
      </c>
      <c r="P585" s="26" t="s">
        <v>68</v>
      </c>
      <c r="Q585" s="26" t="s">
        <v>248</v>
      </c>
      <c r="R585" s="26" t="s">
        <v>307</v>
      </c>
      <c r="S585" s="27" t="s">
        <v>875</v>
      </c>
      <c r="T585" s="27"/>
      <c r="U585" s="27"/>
      <c r="V585" s="28"/>
      <c r="W585" s="34">
        <v>3000</v>
      </c>
      <c r="X585" s="30">
        <v>9000</v>
      </c>
      <c r="Y585" s="34" t="s">
        <v>42</v>
      </c>
      <c r="Z585" s="29"/>
      <c r="AA585" s="29"/>
      <c r="AB585" s="29"/>
      <c r="AC585" s="29"/>
      <c r="AD585" s="31" t="s">
        <v>58</v>
      </c>
      <c r="AE585" s="31" t="s">
        <v>47</v>
      </c>
    </row>
    <row r="586" spans="1:31" ht="36.75" x14ac:dyDescent="0.25">
      <c r="A586" s="43" t="s">
        <v>832</v>
      </c>
      <c r="B586" s="44">
        <v>10</v>
      </c>
      <c r="C586" s="25" t="s">
        <v>30</v>
      </c>
      <c r="D586" s="26" t="s">
        <v>47</v>
      </c>
      <c r="E586" s="32" t="s">
        <v>876</v>
      </c>
      <c r="F586" s="32" t="s">
        <v>877</v>
      </c>
      <c r="G586" s="33" t="s">
        <v>878</v>
      </c>
      <c r="H586" s="32" t="s">
        <v>836</v>
      </c>
      <c r="I586" s="25">
        <v>2017</v>
      </c>
      <c r="J586" s="25">
        <v>2022</v>
      </c>
      <c r="K586" s="25" t="s">
        <v>57</v>
      </c>
      <c r="L586" s="25"/>
      <c r="M586" s="25"/>
      <c r="N586" s="25"/>
      <c r="O586" s="25" t="s">
        <v>46</v>
      </c>
      <c r="P586" s="26" t="s">
        <v>38</v>
      </c>
      <c r="Q586" s="26"/>
      <c r="R586" s="26"/>
      <c r="S586" s="27"/>
      <c r="T586" s="27"/>
      <c r="U586" s="27"/>
      <c r="V586" s="28"/>
      <c r="W586" s="34"/>
      <c r="X586" s="30">
        <v>0</v>
      </c>
      <c r="Y586" s="34" t="s">
        <v>62</v>
      </c>
      <c r="Z586" s="29"/>
      <c r="AA586" s="29"/>
      <c r="AB586" s="29"/>
      <c r="AC586" s="29"/>
      <c r="AD586" s="31" t="s">
        <v>30</v>
      </c>
      <c r="AE586" s="31" t="s">
        <v>47</v>
      </c>
    </row>
    <row r="587" spans="1:31" ht="36.75" x14ac:dyDescent="0.25">
      <c r="A587" s="43" t="s">
        <v>832</v>
      </c>
      <c r="B587" s="44">
        <v>11</v>
      </c>
      <c r="C587" s="25" t="s">
        <v>58</v>
      </c>
      <c r="D587" s="26" t="s">
        <v>47</v>
      </c>
      <c r="E587" s="32" t="s">
        <v>879</v>
      </c>
      <c r="F587" s="32" t="s">
        <v>880</v>
      </c>
      <c r="G587" s="33" t="s">
        <v>881</v>
      </c>
      <c r="H587" s="32" t="s">
        <v>836</v>
      </c>
      <c r="I587" s="25">
        <v>2020</v>
      </c>
      <c r="J587" s="25">
        <v>2022</v>
      </c>
      <c r="K587" s="25" t="s">
        <v>36</v>
      </c>
      <c r="L587" s="25"/>
      <c r="M587" s="25"/>
      <c r="N587" s="25"/>
      <c r="O587" s="25" t="s">
        <v>46</v>
      </c>
      <c r="P587" s="26" t="s">
        <v>46</v>
      </c>
      <c r="Q587" s="26" t="s">
        <v>128</v>
      </c>
      <c r="R587" s="26" t="s">
        <v>112</v>
      </c>
      <c r="S587" s="27" t="s">
        <v>882</v>
      </c>
      <c r="T587" s="27"/>
      <c r="U587" s="27"/>
      <c r="V587" s="28"/>
      <c r="W587" s="34"/>
      <c r="X587" s="30">
        <v>0</v>
      </c>
      <c r="Y587" s="34" t="s">
        <v>42</v>
      </c>
      <c r="Z587" s="29"/>
      <c r="AA587" s="29"/>
      <c r="AB587" s="29"/>
      <c r="AC587" s="29"/>
      <c r="AD587" s="31" t="s">
        <v>58</v>
      </c>
      <c r="AE587" s="31" t="s">
        <v>47</v>
      </c>
    </row>
    <row r="588" spans="1:31" ht="36.75" x14ac:dyDescent="0.25">
      <c r="A588" s="43" t="s">
        <v>832</v>
      </c>
      <c r="B588" s="44">
        <v>12</v>
      </c>
      <c r="C588" s="25" t="s">
        <v>30</v>
      </c>
      <c r="D588" s="26" t="s">
        <v>181</v>
      </c>
      <c r="E588" s="32" t="s">
        <v>883</v>
      </c>
      <c r="F588" s="32" t="s">
        <v>884</v>
      </c>
      <c r="G588" s="33" t="s">
        <v>885</v>
      </c>
      <c r="H588" s="32" t="s">
        <v>836</v>
      </c>
      <c r="I588" s="25">
        <v>2017</v>
      </c>
      <c r="J588" s="25">
        <v>2020</v>
      </c>
      <c r="K588" s="25" t="s">
        <v>57</v>
      </c>
      <c r="L588" s="25" t="s">
        <v>139</v>
      </c>
      <c r="M588" s="25"/>
      <c r="N588" s="25"/>
      <c r="O588" s="25" t="s">
        <v>37</v>
      </c>
      <c r="P588" s="26" t="s">
        <v>144</v>
      </c>
      <c r="Q588" s="26" t="s">
        <v>461</v>
      </c>
      <c r="R588" s="26"/>
      <c r="S588" s="27" t="s">
        <v>886</v>
      </c>
      <c r="T588" s="27"/>
      <c r="U588" s="27"/>
      <c r="V588" s="28"/>
      <c r="W588" s="34"/>
      <c r="X588" s="30">
        <v>0</v>
      </c>
      <c r="Y588" s="34" t="s">
        <v>62</v>
      </c>
      <c r="Z588" s="29" t="s">
        <v>557</v>
      </c>
      <c r="AA588" s="29"/>
      <c r="AB588" s="29"/>
      <c r="AC588" s="29" t="s">
        <v>887</v>
      </c>
      <c r="AD588" s="31" t="s">
        <v>30</v>
      </c>
      <c r="AE588" s="31" t="s">
        <v>181</v>
      </c>
    </row>
    <row r="589" spans="1:31" ht="48.75" x14ac:dyDescent="0.25">
      <c r="A589" s="43" t="s">
        <v>832</v>
      </c>
      <c r="B589" s="44">
        <v>13</v>
      </c>
      <c r="C589" s="25" t="s">
        <v>30</v>
      </c>
      <c r="D589" s="26" t="s">
        <v>181</v>
      </c>
      <c r="E589" s="32" t="s">
        <v>888</v>
      </c>
      <c r="F589" s="32" t="s">
        <v>889</v>
      </c>
      <c r="G589" s="33" t="s">
        <v>881</v>
      </c>
      <c r="H589" s="32" t="s">
        <v>836</v>
      </c>
      <c r="I589" s="25">
        <v>2018</v>
      </c>
      <c r="J589" s="25">
        <v>2019</v>
      </c>
      <c r="K589" s="25" t="s">
        <v>36</v>
      </c>
      <c r="L589" s="25"/>
      <c r="M589" s="25"/>
      <c r="N589" s="25"/>
      <c r="O589" s="25" t="s">
        <v>37</v>
      </c>
      <c r="P589" s="26" t="s">
        <v>144</v>
      </c>
      <c r="Q589" s="26"/>
      <c r="R589" s="26"/>
      <c r="S589" s="27"/>
      <c r="T589" s="27"/>
      <c r="U589" s="27"/>
      <c r="V589" s="28"/>
      <c r="W589" s="34"/>
      <c r="X589" s="30">
        <v>0</v>
      </c>
      <c r="Y589" s="34" t="s">
        <v>42</v>
      </c>
      <c r="Z589" s="29"/>
      <c r="AA589" s="29"/>
      <c r="AB589" s="29"/>
      <c r="AC589" s="29"/>
      <c r="AD589" s="31" t="s">
        <v>30</v>
      </c>
      <c r="AE589" s="31" t="s">
        <v>181</v>
      </c>
    </row>
    <row r="590" spans="1:31" ht="36.75" x14ac:dyDescent="0.25">
      <c r="A590" s="43" t="s">
        <v>832</v>
      </c>
      <c r="B590" s="44">
        <v>14</v>
      </c>
      <c r="C590" s="25" t="s">
        <v>30</v>
      </c>
      <c r="D590" s="16" t="s">
        <v>676</v>
      </c>
      <c r="E590" s="32" t="s">
        <v>890</v>
      </c>
      <c r="F590" s="32" t="s">
        <v>761</v>
      </c>
      <c r="G590" s="33" t="s">
        <v>891</v>
      </c>
      <c r="H590" s="32" t="s">
        <v>836</v>
      </c>
      <c r="I590" s="25">
        <v>2017</v>
      </c>
      <c r="J590" s="25">
        <v>2018</v>
      </c>
      <c r="K590" s="25" t="s">
        <v>57</v>
      </c>
      <c r="L590" s="25"/>
      <c r="M590" s="25"/>
      <c r="N590" s="25"/>
      <c r="O590" s="25" t="s">
        <v>111</v>
      </c>
      <c r="P590" s="26" t="s">
        <v>39</v>
      </c>
      <c r="Q590" s="26" t="s">
        <v>38</v>
      </c>
      <c r="R590" s="26" t="s">
        <v>144</v>
      </c>
      <c r="S590" s="27"/>
      <c r="T590" s="27"/>
      <c r="U590" s="27"/>
      <c r="V590" s="28"/>
      <c r="W590" s="34"/>
      <c r="X590" s="30">
        <v>0</v>
      </c>
      <c r="Y590" s="34" t="s">
        <v>42</v>
      </c>
      <c r="Z590" s="29"/>
      <c r="AA590" s="29"/>
      <c r="AB590" s="29"/>
      <c r="AC590" s="29"/>
      <c r="AD590" s="31" t="s">
        <v>30</v>
      </c>
      <c r="AE590" s="31" t="s">
        <v>31</v>
      </c>
    </row>
    <row r="591" spans="1:31" ht="36.75" x14ac:dyDescent="0.25">
      <c r="A591" s="43" t="s">
        <v>832</v>
      </c>
      <c r="B591" s="44">
        <v>15</v>
      </c>
      <c r="C591" s="25" t="s">
        <v>58</v>
      </c>
      <c r="D591" s="16" t="s">
        <v>676</v>
      </c>
      <c r="E591" s="32" t="s">
        <v>892</v>
      </c>
      <c r="F591" s="32" t="s">
        <v>764</v>
      </c>
      <c r="G591" s="33" t="s">
        <v>843</v>
      </c>
      <c r="H591" s="32" t="s">
        <v>836</v>
      </c>
      <c r="I591" s="25">
        <v>2020</v>
      </c>
      <c r="J591" s="25">
        <v>2021</v>
      </c>
      <c r="K591" s="25" t="s">
        <v>36</v>
      </c>
      <c r="L591" s="25"/>
      <c r="M591" s="25"/>
      <c r="N591" s="25"/>
      <c r="O591" s="25" t="s">
        <v>111</v>
      </c>
      <c r="P591" s="26" t="s">
        <v>39</v>
      </c>
      <c r="Q591" s="26" t="s">
        <v>112</v>
      </c>
      <c r="R591" s="26"/>
      <c r="S591" s="27"/>
      <c r="T591" s="27"/>
      <c r="U591" s="27"/>
      <c r="V591" s="28"/>
      <c r="W591" s="34"/>
      <c r="X591" s="30">
        <v>0</v>
      </c>
      <c r="Y591" s="34" t="s">
        <v>42</v>
      </c>
      <c r="Z591" s="29"/>
      <c r="AA591" s="29"/>
      <c r="AB591" s="29"/>
      <c r="AC591" s="29"/>
      <c r="AD591" s="31" t="s">
        <v>58</v>
      </c>
      <c r="AE591" s="31" t="s">
        <v>31</v>
      </c>
    </row>
    <row r="592" spans="1:31" ht="36.75" x14ac:dyDescent="0.25">
      <c r="A592" s="43" t="s">
        <v>832</v>
      </c>
      <c r="B592" s="44">
        <v>16</v>
      </c>
      <c r="C592" s="25" t="s">
        <v>58</v>
      </c>
      <c r="D592" s="26" t="s">
        <v>106</v>
      </c>
      <c r="E592" s="32" t="s">
        <v>893</v>
      </c>
      <c r="F592" s="32" t="s">
        <v>894</v>
      </c>
      <c r="G592" s="33" t="s">
        <v>895</v>
      </c>
      <c r="H592" s="32" t="s">
        <v>896</v>
      </c>
      <c r="I592" s="25">
        <v>2017</v>
      </c>
      <c r="J592" s="25">
        <v>2025</v>
      </c>
      <c r="K592" s="25" t="s">
        <v>57</v>
      </c>
      <c r="L592" s="25" t="s">
        <v>139</v>
      </c>
      <c r="M592" s="25"/>
      <c r="N592" s="25"/>
      <c r="O592" s="25" t="s">
        <v>67</v>
      </c>
      <c r="P592" s="26" t="s">
        <v>68</v>
      </c>
      <c r="Q592" s="26"/>
      <c r="R592" s="26"/>
      <c r="S592" s="27"/>
      <c r="T592" s="27"/>
      <c r="U592" s="27"/>
      <c r="V592" s="28"/>
      <c r="W592" s="34"/>
      <c r="X592" s="30">
        <v>0</v>
      </c>
      <c r="Y592" s="34" t="s">
        <v>42</v>
      </c>
      <c r="Z592" s="29"/>
      <c r="AA592" s="29"/>
      <c r="AB592" s="29"/>
      <c r="AC592" s="29"/>
      <c r="AD592" s="31" t="s">
        <v>58</v>
      </c>
      <c r="AE592" s="31" t="s">
        <v>106</v>
      </c>
    </row>
    <row r="593" spans="1:31" ht="36.75" x14ac:dyDescent="0.25">
      <c r="A593" s="43" t="s">
        <v>832</v>
      </c>
      <c r="B593" s="44">
        <v>17</v>
      </c>
      <c r="C593" s="25" t="s">
        <v>30</v>
      </c>
      <c r="D593" s="26" t="s">
        <v>106</v>
      </c>
      <c r="E593" s="32" t="s">
        <v>897</v>
      </c>
      <c r="F593" s="32"/>
      <c r="G593" s="33" t="s">
        <v>881</v>
      </c>
      <c r="H593" s="32" t="s">
        <v>836</v>
      </c>
      <c r="I593" s="25">
        <v>2020</v>
      </c>
      <c r="J593" s="25">
        <v>2025</v>
      </c>
      <c r="K593" s="25" t="s">
        <v>36</v>
      </c>
      <c r="L593" s="25"/>
      <c r="M593" s="25"/>
      <c r="N593" s="25"/>
      <c r="O593" s="25"/>
      <c r="P593" s="26" t="s">
        <v>186</v>
      </c>
      <c r="Q593" s="26"/>
      <c r="R593" s="26"/>
      <c r="S593" s="27"/>
      <c r="T593" s="27"/>
      <c r="U593" s="27"/>
      <c r="V593" s="28"/>
      <c r="W593" s="34">
        <v>1000</v>
      </c>
      <c r="X593" s="30">
        <v>5000</v>
      </c>
      <c r="Y593" s="34" t="s">
        <v>42</v>
      </c>
      <c r="Z593" s="29" t="s">
        <v>422</v>
      </c>
      <c r="AA593" s="29"/>
      <c r="AB593" s="29"/>
      <c r="AC593" s="29"/>
      <c r="AD593" s="31" t="s">
        <v>30</v>
      </c>
      <c r="AE593" s="31" t="s">
        <v>106</v>
      </c>
    </row>
    <row r="594" spans="1:31" s="35" customFormat="1" ht="60" x14ac:dyDescent="0.2">
      <c r="A594" s="24" t="s">
        <v>1026</v>
      </c>
      <c r="B594" s="25">
        <v>1</v>
      </c>
      <c r="C594" s="25" t="s">
        <v>30</v>
      </c>
      <c r="D594" s="26" t="s">
        <v>47</v>
      </c>
      <c r="E594" s="32" t="s">
        <v>1049</v>
      </c>
      <c r="F594" s="32" t="s">
        <v>1050</v>
      </c>
      <c r="G594" s="33" t="s">
        <v>1051</v>
      </c>
      <c r="H594" s="32" t="s">
        <v>1052</v>
      </c>
      <c r="I594" s="25">
        <v>2018</v>
      </c>
      <c r="J594" s="25">
        <v>2030</v>
      </c>
      <c r="K594" s="25" t="s">
        <v>57</v>
      </c>
      <c r="L594" s="25"/>
      <c r="M594" s="25" t="s">
        <v>139</v>
      </c>
      <c r="N594" s="25" t="s">
        <v>1053</v>
      </c>
      <c r="O594" s="25" t="s">
        <v>67</v>
      </c>
      <c r="P594" s="26" t="s">
        <v>248</v>
      </c>
      <c r="Q594" s="26" t="s">
        <v>174</v>
      </c>
      <c r="R594" s="26" t="s">
        <v>68</v>
      </c>
      <c r="S594" s="27" t="s">
        <v>1054</v>
      </c>
      <c r="T594" s="27" t="s">
        <v>1055</v>
      </c>
      <c r="U594" s="27"/>
      <c r="V594" s="28">
        <v>0</v>
      </c>
      <c r="W594" s="34">
        <v>0</v>
      </c>
      <c r="X594" s="30">
        <v>2000</v>
      </c>
      <c r="Y594" s="34" t="s">
        <v>42</v>
      </c>
      <c r="Z594" s="29" t="s">
        <v>300</v>
      </c>
      <c r="AA594" s="29" t="s">
        <v>52</v>
      </c>
      <c r="AB594" s="29"/>
      <c r="AC594" s="29" t="s">
        <v>1056</v>
      </c>
      <c r="AD594" s="31" t="s">
        <v>30</v>
      </c>
      <c r="AE594" s="31" t="s">
        <v>47</v>
      </c>
    </row>
    <row r="595" spans="1:31" s="35" customFormat="1" ht="132" x14ac:dyDescent="0.2">
      <c r="A595" s="24" t="s">
        <v>1026</v>
      </c>
      <c r="B595" s="25">
        <v>2</v>
      </c>
      <c r="C595" s="25" t="s">
        <v>233</v>
      </c>
      <c r="D595" s="26" t="s">
        <v>47</v>
      </c>
      <c r="E595" s="32" t="s">
        <v>1057</v>
      </c>
      <c r="F595" s="32" t="s">
        <v>1058</v>
      </c>
      <c r="G595" s="33" t="s">
        <v>1059</v>
      </c>
      <c r="H595" s="32" t="s">
        <v>1060</v>
      </c>
      <c r="I595" s="25">
        <v>2018</v>
      </c>
      <c r="J595" s="25">
        <v>2030</v>
      </c>
      <c r="K595" s="25" t="s">
        <v>57</v>
      </c>
      <c r="L595" s="25"/>
      <c r="M595" s="25"/>
      <c r="N595" s="25" t="s">
        <v>1061</v>
      </c>
      <c r="O595" s="25" t="s">
        <v>111</v>
      </c>
      <c r="P595" s="26" t="s">
        <v>39</v>
      </c>
      <c r="Q595" s="26"/>
      <c r="R595" s="26"/>
      <c r="S595" s="27" t="s">
        <v>1062</v>
      </c>
      <c r="T595" s="27" t="s">
        <v>1063</v>
      </c>
      <c r="U595" s="27"/>
      <c r="V595" s="28">
        <v>20000</v>
      </c>
      <c r="W595" s="34">
        <v>2500</v>
      </c>
      <c r="X595" s="30">
        <v>50000</v>
      </c>
      <c r="Y595" s="34" t="s">
        <v>116</v>
      </c>
      <c r="Z595" s="29" t="s">
        <v>300</v>
      </c>
      <c r="AA595" s="29" t="s">
        <v>52</v>
      </c>
      <c r="AB595" s="29" t="s">
        <v>221</v>
      </c>
      <c r="AC595" s="29" t="s">
        <v>1064</v>
      </c>
      <c r="AD595" s="31" t="s">
        <v>233</v>
      </c>
      <c r="AE595" s="31" t="s">
        <v>47</v>
      </c>
    </row>
    <row r="596" spans="1:31" s="35" customFormat="1" ht="192" x14ac:dyDescent="0.2">
      <c r="A596" s="24" t="s">
        <v>1026</v>
      </c>
      <c r="B596" s="25">
        <v>3</v>
      </c>
      <c r="C596" s="25" t="s">
        <v>30</v>
      </c>
      <c r="D596" s="26" t="s">
        <v>47</v>
      </c>
      <c r="E596" s="32" t="s">
        <v>1065</v>
      </c>
      <c r="F596" s="32" t="s">
        <v>1066</v>
      </c>
      <c r="G596" s="33" t="s">
        <v>1067</v>
      </c>
      <c r="H596" s="32" t="s">
        <v>1068</v>
      </c>
      <c r="I596" s="25">
        <v>2018</v>
      </c>
      <c r="J596" s="25">
        <v>2018</v>
      </c>
      <c r="K596" s="25" t="s">
        <v>57</v>
      </c>
      <c r="L596" s="25" t="s">
        <v>139</v>
      </c>
      <c r="M596" s="25" t="s">
        <v>139</v>
      </c>
      <c r="N596" s="25" t="s">
        <v>1069</v>
      </c>
      <c r="O596" s="25" t="s">
        <v>67</v>
      </c>
      <c r="P596" s="26" t="s">
        <v>68</v>
      </c>
      <c r="Q596" s="26" t="s">
        <v>128</v>
      </c>
      <c r="R596" s="26" t="s">
        <v>38</v>
      </c>
      <c r="S596" s="27" t="s">
        <v>1070</v>
      </c>
      <c r="T596" s="27" t="s">
        <v>1071</v>
      </c>
      <c r="U596" s="27"/>
      <c r="V596" s="28">
        <v>10000</v>
      </c>
      <c r="W596" s="34">
        <v>0</v>
      </c>
      <c r="X596" s="30">
        <v>10000</v>
      </c>
      <c r="Y596" s="34" t="s">
        <v>42</v>
      </c>
      <c r="Z596" s="29" t="s">
        <v>221</v>
      </c>
      <c r="AA596" s="29" t="s">
        <v>145</v>
      </c>
      <c r="AB596" s="29"/>
      <c r="AC596" s="29" t="s">
        <v>1072</v>
      </c>
      <c r="AD596" s="31" t="s">
        <v>30</v>
      </c>
      <c r="AE596" s="31" t="s">
        <v>47</v>
      </c>
    </row>
    <row r="597" spans="1:31" s="35" customFormat="1" ht="240" x14ac:dyDescent="0.2">
      <c r="A597" s="24" t="s">
        <v>1026</v>
      </c>
      <c r="B597" s="25">
        <v>4</v>
      </c>
      <c r="C597" s="25" t="s">
        <v>58</v>
      </c>
      <c r="D597" s="26" t="s">
        <v>47</v>
      </c>
      <c r="E597" s="32" t="s">
        <v>1073</v>
      </c>
      <c r="F597" s="32" t="s">
        <v>1074</v>
      </c>
      <c r="G597" s="33" t="s">
        <v>1075</v>
      </c>
      <c r="H597" s="32" t="s">
        <v>1068</v>
      </c>
      <c r="I597" s="25">
        <v>2018</v>
      </c>
      <c r="J597" s="25">
        <v>2030</v>
      </c>
      <c r="K597" s="25" t="s">
        <v>57</v>
      </c>
      <c r="L597" s="25"/>
      <c r="M597" s="25"/>
      <c r="N597" s="25" t="s">
        <v>1076</v>
      </c>
      <c r="O597" s="25" t="s">
        <v>67</v>
      </c>
      <c r="P597" s="26" t="s">
        <v>68</v>
      </c>
      <c r="Q597" s="26" t="s">
        <v>128</v>
      </c>
      <c r="R597" s="26" t="s">
        <v>38</v>
      </c>
      <c r="S597" s="27" t="s">
        <v>1077</v>
      </c>
      <c r="T597" s="27" t="s">
        <v>1078</v>
      </c>
      <c r="U597" s="27"/>
      <c r="V597" s="28">
        <v>2000</v>
      </c>
      <c r="W597" s="34">
        <v>2000</v>
      </c>
      <c r="X597" s="30">
        <v>26000</v>
      </c>
      <c r="Y597" s="34" t="s">
        <v>62</v>
      </c>
      <c r="Z597" s="29" t="s">
        <v>221</v>
      </c>
      <c r="AA597" s="29" t="s">
        <v>145</v>
      </c>
      <c r="AB597" s="29"/>
      <c r="AC597" s="29" t="s">
        <v>1079</v>
      </c>
      <c r="AD597" s="31" t="s">
        <v>58</v>
      </c>
      <c r="AE597" s="31" t="s">
        <v>47</v>
      </c>
    </row>
    <row r="598" spans="1:31" s="35" customFormat="1" ht="36" x14ac:dyDescent="0.2">
      <c r="A598" s="24" t="s">
        <v>1026</v>
      </c>
      <c r="B598" s="25">
        <v>5</v>
      </c>
      <c r="C598" s="25" t="s">
        <v>58</v>
      </c>
      <c r="D598" s="26" t="s">
        <v>52</v>
      </c>
      <c r="E598" s="32" t="s">
        <v>1080</v>
      </c>
      <c r="F598" s="32" t="s">
        <v>1081</v>
      </c>
      <c r="G598" s="33" t="s">
        <v>1082</v>
      </c>
      <c r="H598" s="32" t="s">
        <v>1083</v>
      </c>
      <c r="I598" s="25">
        <v>2018</v>
      </c>
      <c r="J598" s="25">
        <v>2019</v>
      </c>
      <c r="K598" s="25" t="s">
        <v>57</v>
      </c>
      <c r="L598" s="25"/>
      <c r="M598" s="25"/>
      <c r="N598" s="25" t="s">
        <v>243</v>
      </c>
      <c r="O598" s="25" t="s">
        <v>67</v>
      </c>
      <c r="P598" s="26" t="s">
        <v>68</v>
      </c>
      <c r="Q598" s="26" t="s">
        <v>396</v>
      </c>
      <c r="R598" s="26" t="s">
        <v>779</v>
      </c>
      <c r="S598" s="27" t="s">
        <v>1084</v>
      </c>
      <c r="T598" s="27" t="s">
        <v>1085</v>
      </c>
      <c r="U598" s="27"/>
      <c r="V598" s="28">
        <v>43250</v>
      </c>
      <c r="W598" s="34"/>
      <c r="X598" s="30">
        <v>43250</v>
      </c>
      <c r="Y598" s="34" t="s">
        <v>62</v>
      </c>
      <c r="Z598" s="29" t="s">
        <v>52</v>
      </c>
      <c r="AA598" s="29"/>
      <c r="AB598" s="29"/>
      <c r="AC598" s="29"/>
      <c r="AD598" s="31" t="s">
        <v>58</v>
      </c>
      <c r="AE598" s="31" t="s">
        <v>52</v>
      </c>
    </row>
    <row r="599" spans="1:31" s="35" customFormat="1" ht="24" x14ac:dyDescent="0.2">
      <c r="A599" s="24" t="s">
        <v>1026</v>
      </c>
      <c r="B599" s="25">
        <v>6</v>
      </c>
      <c r="C599" s="25" t="s">
        <v>58</v>
      </c>
      <c r="D599" s="26" t="s">
        <v>52</v>
      </c>
      <c r="E599" s="32" t="s">
        <v>1086</v>
      </c>
      <c r="F599" s="32" t="s">
        <v>1087</v>
      </c>
      <c r="G599" s="33" t="s">
        <v>1088</v>
      </c>
      <c r="H599" s="32" t="s">
        <v>1083</v>
      </c>
      <c r="I599" s="25">
        <v>2017</v>
      </c>
      <c r="J599" s="25">
        <v>2018</v>
      </c>
      <c r="K599" s="25" t="s">
        <v>57</v>
      </c>
      <c r="L599" s="25"/>
      <c r="M599" s="25"/>
      <c r="N599" s="25" t="s">
        <v>243</v>
      </c>
      <c r="O599" s="25" t="s">
        <v>111</v>
      </c>
      <c r="P599" s="26" t="s">
        <v>39</v>
      </c>
      <c r="Q599" s="26" t="s">
        <v>40</v>
      </c>
      <c r="R599" s="26"/>
      <c r="S599" s="27" t="s">
        <v>1089</v>
      </c>
      <c r="T599" s="27" t="s">
        <v>1090</v>
      </c>
      <c r="U599" s="27"/>
      <c r="V599" s="28">
        <v>202369</v>
      </c>
      <c r="W599" s="34"/>
      <c r="X599" s="30">
        <v>202369</v>
      </c>
      <c r="Y599" s="34" t="s">
        <v>116</v>
      </c>
      <c r="Z599" s="29" t="s">
        <v>52</v>
      </c>
      <c r="AA599" s="29" t="s">
        <v>300</v>
      </c>
      <c r="AB599" s="29"/>
      <c r="AC599" s="29" t="s">
        <v>1091</v>
      </c>
      <c r="AD599" s="31" t="s">
        <v>58</v>
      </c>
      <c r="AE599" s="31" t="s">
        <v>52</v>
      </c>
    </row>
    <row r="600" spans="1:31" s="35" customFormat="1" ht="60" x14ac:dyDescent="0.2">
      <c r="A600" s="24" t="s">
        <v>1026</v>
      </c>
      <c r="B600" s="25">
        <v>7</v>
      </c>
      <c r="C600" s="25" t="s">
        <v>58</v>
      </c>
      <c r="D600" s="26" t="s">
        <v>52</v>
      </c>
      <c r="E600" s="32" t="s">
        <v>1092</v>
      </c>
      <c r="F600" s="32" t="s">
        <v>1093</v>
      </c>
      <c r="G600" s="33" t="s">
        <v>1094</v>
      </c>
      <c r="H600" s="32" t="s">
        <v>1095</v>
      </c>
      <c r="I600" s="25">
        <v>2019</v>
      </c>
      <c r="J600" s="25">
        <v>2023</v>
      </c>
      <c r="K600" s="25" t="s">
        <v>36</v>
      </c>
      <c r="L600" s="25"/>
      <c r="M600" s="25"/>
      <c r="N600" s="25" t="s">
        <v>1096</v>
      </c>
      <c r="O600" s="25" t="s">
        <v>1097</v>
      </c>
      <c r="P600" s="26" t="s">
        <v>39</v>
      </c>
      <c r="Q600" s="26" t="s">
        <v>40</v>
      </c>
      <c r="R600" s="26"/>
      <c r="S600" s="27" t="s">
        <v>1098</v>
      </c>
      <c r="T600" s="27" t="s">
        <v>1099</v>
      </c>
      <c r="U600" s="27"/>
      <c r="V600" s="28">
        <v>4368757</v>
      </c>
      <c r="W600" s="34"/>
      <c r="X600" s="30">
        <v>4368757</v>
      </c>
      <c r="Y600" s="34" t="s">
        <v>116</v>
      </c>
      <c r="Z600" s="29" t="s">
        <v>300</v>
      </c>
      <c r="AA600" s="29" t="s">
        <v>52</v>
      </c>
      <c r="AB600" s="29"/>
      <c r="AC600" s="29" t="s">
        <v>1091</v>
      </c>
      <c r="AD600" s="31" t="s">
        <v>58</v>
      </c>
      <c r="AE600" s="31" t="s">
        <v>52</v>
      </c>
    </row>
    <row r="601" spans="1:31" s="35" customFormat="1" ht="120" x14ac:dyDescent="0.2">
      <c r="A601" s="24" t="s">
        <v>1026</v>
      </c>
      <c r="B601" s="25">
        <v>8</v>
      </c>
      <c r="C601" s="25" t="s">
        <v>233</v>
      </c>
      <c r="D601" s="26" t="s">
        <v>52</v>
      </c>
      <c r="E601" s="32" t="s">
        <v>1100</v>
      </c>
      <c r="F601" s="32" t="s">
        <v>1101</v>
      </c>
      <c r="G601" s="33" t="s">
        <v>1102</v>
      </c>
      <c r="H601" s="32" t="s">
        <v>1103</v>
      </c>
      <c r="I601" s="25">
        <v>2018</v>
      </c>
      <c r="J601" s="25">
        <v>2030</v>
      </c>
      <c r="K601" s="25" t="s">
        <v>57</v>
      </c>
      <c r="L601" s="25"/>
      <c r="M601" s="25" t="s">
        <v>139</v>
      </c>
      <c r="N601" s="25" t="s">
        <v>1104</v>
      </c>
      <c r="O601" s="25" t="s">
        <v>67</v>
      </c>
      <c r="P601" s="26" t="s">
        <v>68</v>
      </c>
      <c r="Q601" s="26" t="s">
        <v>396</v>
      </c>
      <c r="R601" s="26" t="s">
        <v>720</v>
      </c>
      <c r="S601" s="27" t="s">
        <v>1105</v>
      </c>
      <c r="T601" s="27" t="s">
        <v>1106</v>
      </c>
      <c r="U601" s="27"/>
      <c r="V601" s="28"/>
      <c r="W601" s="34">
        <v>6050</v>
      </c>
      <c r="X601" s="30">
        <v>72600</v>
      </c>
      <c r="Y601" s="34" t="s">
        <v>116</v>
      </c>
      <c r="Z601" s="29" t="s">
        <v>300</v>
      </c>
      <c r="AA601" s="29" t="s">
        <v>52</v>
      </c>
      <c r="AB601" s="29" t="s">
        <v>221</v>
      </c>
      <c r="AC601" s="29" t="s">
        <v>1107</v>
      </c>
      <c r="AD601" s="31" t="s">
        <v>233</v>
      </c>
      <c r="AE601" s="31" t="s">
        <v>52</v>
      </c>
    </row>
    <row r="602" spans="1:31" s="35" customFormat="1" ht="96" x14ac:dyDescent="0.2">
      <c r="A602" s="24" t="s">
        <v>1026</v>
      </c>
      <c r="B602" s="25">
        <v>9</v>
      </c>
      <c r="C602" s="25" t="s">
        <v>58</v>
      </c>
      <c r="D602" s="26" t="s">
        <v>52</v>
      </c>
      <c r="E602" s="32" t="s">
        <v>1108</v>
      </c>
      <c r="F602" s="32" t="s">
        <v>1109</v>
      </c>
      <c r="G602" s="33" t="s">
        <v>1110</v>
      </c>
      <c r="H602" s="32" t="s">
        <v>1083</v>
      </c>
      <c r="I602" s="25">
        <v>2018</v>
      </c>
      <c r="J602" s="25">
        <v>2025</v>
      </c>
      <c r="K602" s="25" t="s">
        <v>57</v>
      </c>
      <c r="L602" s="25" t="s">
        <v>139</v>
      </c>
      <c r="M602" s="25" t="s">
        <v>139</v>
      </c>
      <c r="N602" s="25" t="s">
        <v>1111</v>
      </c>
      <c r="O602" s="25" t="s">
        <v>67</v>
      </c>
      <c r="P602" s="26" t="s">
        <v>68</v>
      </c>
      <c r="Q602" s="26" t="s">
        <v>396</v>
      </c>
      <c r="R602" s="26" t="s">
        <v>720</v>
      </c>
      <c r="S602" s="27" t="s">
        <v>1112</v>
      </c>
      <c r="T602" s="27" t="s">
        <v>1113</v>
      </c>
      <c r="U602" s="27"/>
      <c r="V602" s="28">
        <v>6000</v>
      </c>
      <c r="W602" s="34"/>
      <c r="X602" s="30">
        <v>6000</v>
      </c>
      <c r="Y602" s="34" t="s">
        <v>42</v>
      </c>
      <c r="Z602" s="29" t="s">
        <v>221</v>
      </c>
      <c r="AA602" s="29"/>
      <c r="AB602" s="29"/>
      <c r="AC602" s="29" t="s">
        <v>1114</v>
      </c>
      <c r="AD602" s="31" t="s">
        <v>58</v>
      </c>
      <c r="AE602" s="31" t="s">
        <v>52</v>
      </c>
    </row>
    <row r="603" spans="1:31" s="35" customFormat="1" ht="36" x14ac:dyDescent="0.2">
      <c r="A603" s="24" t="s">
        <v>1026</v>
      </c>
      <c r="B603" s="25">
        <v>10</v>
      </c>
      <c r="C603" s="25" t="s">
        <v>58</v>
      </c>
      <c r="D603" s="26" t="s">
        <v>52</v>
      </c>
      <c r="E603" s="32" t="s">
        <v>1115</v>
      </c>
      <c r="F603" s="32" t="s">
        <v>1116</v>
      </c>
      <c r="G603" s="33" t="s">
        <v>1117</v>
      </c>
      <c r="H603" s="32" t="s">
        <v>1083</v>
      </c>
      <c r="I603" s="25">
        <v>2018</v>
      </c>
      <c r="J603" s="25">
        <v>2025</v>
      </c>
      <c r="K603" s="25" t="s">
        <v>57</v>
      </c>
      <c r="L603" s="25"/>
      <c r="M603" s="25"/>
      <c r="N603" s="25"/>
      <c r="O603" s="25" t="s">
        <v>67</v>
      </c>
      <c r="P603" s="26" t="s">
        <v>68</v>
      </c>
      <c r="Q603" s="26"/>
      <c r="R603" s="26"/>
      <c r="S603" s="27" t="s">
        <v>1118</v>
      </c>
      <c r="T603" s="27" t="s">
        <v>1119</v>
      </c>
      <c r="U603" s="27"/>
      <c r="V603" s="28">
        <v>3200</v>
      </c>
      <c r="W603" s="34"/>
      <c r="X603" s="30">
        <v>3200</v>
      </c>
      <c r="Y603" s="34" t="s">
        <v>42</v>
      </c>
      <c r="Z603" s="29"/>
      <c r="AA603" s="29"/>
      <c r="AB603" s="29"/>
      <c r="AC603" s="29"/>
      <c r="AD603" s="31" t="s">
        <v>58</v>
      </c>
      <c r="AE603" s="31" t="s">
        <v>52</v>
      </c>
    </row>
    <row r="604" spans="1:31" s="35" customFormat="1" ht="84" x14ac:dyDescent="0.2">
      <c r="A604" s="24" t="s">
        <v>1026</v>
      </c>
      <c r="B604" s="25">
        <v>11</v>
      </c>
      <c r="C604" s="25" t="s">
        <v>30</v>
      </c>
      <c r="D604" s="26" t="s">
        <v>52</v>
      </c>
      <c r="E604" s="32" t="s">
        <v>1120</v>
      </c>
      <c r="F604" s="32" t="s">
        <v>1121</v>
      </c>
      <c r="G604" s="33" t="s">
        <v>1122</v>
      </c>
      <c r="H604" s="32" t="s">
        <v>1123</v>
      </c>
      <c r="I604" s="25">
        <v>2018</v>
      </c>
      <c r="J604" s="25">
        <v>2022</v>
      </c>
      <c r="K604" s="25" t="s">
        <v>36</v>
      </c>
      <c r="L604" s="25" t="s">
        <v>139</v>
      </c>
      <c r="M604" s="25" t="s">
        <v>139</v>
      </c>
      <c r="N604" s="25" t="s">
        <v>1124</v>
      </c>
      <c r="O604" s="25" t="s">
        <v>67</v>
      </c>
      <c r="P604" s="26" t="s">
        <v>68</v>
      </c>
      <c r="Q604" s="26" t="s">
        <v>396</v>
      </c>
      <c r="R604" s="26"/>
      <c r="S604" s="27" t="s">
        <v>1125</v>
      </c>
      <c r="T604" s="27" t="s">
        <v>1126</v>
      </c>
      <c r="U604" s="27"/>
      <c r="V604" s="28">
        <v>10000</v>
      </c>
      <c r="W604" s="34">
        <v>250</v>
      </c>
      <c r="X604" s="30">
        <v>11000</v>
      </c>
      <c r="Y604" s="34" t="s">
        <v>42</v>
      </c>
      <c r="Z604" s="29"/>
      <c r="AA604" s="29"/>
      <c r="AB604" s="29"/>
      <c r="AC604" s="29"/>
      <c r="AD604" s="31" t="s">
        <v>30</v>
      </c>
      <c r="AE604" s="31" t="s">
        <v>52</v>
      </c>
    </row>
    <row r="605" spans="1:31" s="35" customFormat="1" ht="60" x14ac:dyDescent="0.2">
      <c r="A605" s="24" t="s">
        <v>1026</v>
      </c>
      <c r="B605" s="25">
        <v>12</v>
      </c>
      <c r="C605" s="25" t="s">
        <v>30</v>
      </c>
      <c r="D605" s="26" t="s">
        <v>52</v>
      </c>
      <c r="E605" s="32" t="s">
        <v>1127</v>
      </c>
      <c r="F605" s="32" t="s">
        <v>1128</v>
      </c>
      <c r="G605" s="33" t="s">
        <v>1129</v>
      </c>
      <c r="H605" s="32" t="s">
        <v>1130</v>
      </c>
      <c r="I605" s="25">
        <v>2018</v>
      </c>
      <c r="J605" s="25">
        <v>2023</v>
      </c>
      <c r="K605" s="25" t="s">
        <v>36</v>
      </c>
      <c r="L605" s="25" t="s">
        <v>139</v>
      </c>
      <c r="M605" s="25"/>
      <c r="N605" s="25" t="s">
        <v>1131</v>
      </c>
      <c r="O605" s="25" t="s">
        <v>67</v>
      </c>
      <c r="P605" s="26" t="s">
        <v>68</v>
      </c>
      <c r="Q605" s="26" t="s">
        <v>396</v>
      </c>
      <c r="R605" s="26"/>
      <c r="S605" s="27"/>
      <c r="T605" s="27" t="s">
        <v>1132</v>
      </c>
      <c r="U605" s="27"/>
      <c r="V605" s="28">
        <v>227875.12000000002</v>
      </c>
      <c r="W605" s="34"/>
      <c r="X605" s="30">
        <v>227875.12000000002</v>
      </c>
      <c r="Y605" s="34" t="s">
        <v>116</v>
      </c>
      <c r="Z605" s="29" t="s">
        <v>400</v>
      </c>
      <c r="AA605" s="29" t="s">
        <v>52</v>
      </c>
      <c r="AB605" s="29"/>
      <c r="AC605" s="29" t="s">
        <v>1133</v>
      </c>
      <c r="AD605" s="31" t="s">
        <v>30</v>
      </c>
      <c r="AE605" s="31" t="s">
        <v>52</v>
      </c>
    </row>
    <row r="606" spans="1:31" s="35" customFormat="1" ht="48" x14ac:dyDescent="0.2">
      <c r="A606" s="24" t="s">
        <v>1026</v>
      </c>
      <c r="B606" s="25">
        <v>13</v>
      </c>
      <c r="C606" s="25" t="s">
        <v>30</v>
      </c>
      <c r="D606" s="26" t="s">
        <v>106</v>
      </c>
      <c r="E606" s="32" t="s">
        <v>1134</v>
      </c>
      <c r="F606" s="32" t="s">
        <v>1135</v>
      </c>
      <c r="G606" s="33" t="s">
        <v>1136</v>
      </c>
      <c r="H606" s="32" t="s">
        <v>1137</v>
      </c>
      <c r="I606" s="25">
        <v>2018</v>
      </c>
      <c r="J606" s="25">
        <v>2030</v>
      </c>
      <c r="K606" s="25" t="s">
        <v>36</v>
      </c>
      <c r="L606" s="25" t="s">
        <v>139</v>
      </c>
      <c r="M606" s="25"/>
      <c r="N606" s="25" t="s">
        <v>1138</v>
      </c>
      <c r="O606" s="25" t="s">
        <v>37</v>
      </c>
      <c r="P606" s="26" t="s">
        <v>186</v>
      </c>
      <c r="Q606" s="26"/>
      <c r="R606" s="26"/>
      <c r="S606" s="27" t="s">
        <v>1139</v>
      </c>
      <c r="T606" s="27" t="s">
        <v>1140</v>
      </c>
      <c r="U606" s="27"/>
      <c r="V606" s="28">
        <v>2500</v>
      </c>
      <c r="W606" s="34">
        <v>500</v>
      </c>
      <c r="X606" s="30">
        <v>8500</v>
      </c>
      <c r="Y606" s="34" t="s">
        <v>42</v>
      </c>
      <c r="Z606" s="29" t="s">
        <v>145</v>
      </c>
      <c r="AA606" s="29" t="s">
        <v>221</v>
      </c>
      <c r="AB606" s="29" t="s">
        <v>344</v>
      </c>
      <c r="AC606" s="29" t="s">
        <v>611</v>
      </c>
      <c r="AD606" s="31" t="s">
        <v>30</v>
      </c>
      <c r="AE606" s="31" t="s">
        <v>106</v>
      </c>
    </row>
    <row r="607" spans="1:31" s="35" customFormat="1" ht="60" x14ac:dyDescent="0.2">
      <c r="A607" s="24" t="s">
        <v>1026</v>
      </c>
      <c r="B607" s="25">
        <v>14</v>
      </c>
      <c r="C607" s="25" t="s">
        <v>30</v>
      </c>
      <c r="D607" s="26" t="s">
        <v>106</v>
      </c>
      <c r="E607" s="32" t="s">
        <v>1141</v>
      </c>
      <c r="F607" s="32" t="s">
        <v>1142</v>
      </c>
      <c r="G607" s="33" t="s">
        <v>1143</v>
      </c>
      <c r="H607" s="32" t="s">
        <v>1137</v>
      </c>
      <c r="I607" s="25">
        <v>2018</v>
      </c>
      <c r="J607" s="25">
        <v>2030</v>
      </c>
      <c r="K607" s="25" t="s">
        <v>57</v>
      </c>
      <c r="L607" s="25" t="s">
        <v>139</v>
      </c>
      <c r="M607" s="25" t="s">
        <v>139</v>
      </c>
      <c r="N607" s="25" t="s">
        <v>1144</v>
      </c>
      <c r="O607" s="25"/>
      <c r="P607" s="26"/>
      <c r="Q607" s="26"/>
      <c r="R607" s="26"/>
      <c r="S607" s="27" t="s">
        <v>1145</v>
      </c>
      <c r="T607" s="27" t="s">
        <v>1146</v>
      </c>
      <c r="U607" s="27"/>
      <c r="V607" s="28">
        <v>0</v>
      </c>
      <c r="W607" s="34">
        <v>0</v>
      </c>
      <c r="X607" s="30"/>
      <c r="Y607" s="34" t="s">
        <v>42</v>
      </c>
      <c r="Z607" s="29" t="s">
        <v>300</v>
      </c>
      <c r="AA607" s="29" t="s">
        <v>52</v>
      </c>
      <c r="AB607" s="29" t="s">
        <v>285</v>
      </c>
      <c r="AC607" s="29" t="s">
        <v>1147</v>
      </c>
      <c r="AD607" s="31" t="s">
        <v>30</v>
      </c>
      <c r="AE607" s="31" t="s">
        <v>106</v>
      </c>
    </row>
    <row r="608" spans="1:31" s="35" customFormat="1" ht="96" x14ac:dyDescent="0.2">
      <c r="A608" s="24" t="s">
        <v>1026</v>
      </c>
      <c r="B608" s="25">
        <v>15</v>
      </c>
      <c r="C608" s="25" t="s">
        <v>216</v>
      </c>
      <c r="D608" s="26" t="s">
        <v>291</v>
      </c>
      <c r="E608" s="32" t="s">
        <v>1148</v>
      </c>
      <c r="F608" s="32" t="s">
        <v>1149</v>
      </c>
      <c r="G608" s="33"/>
      <c r="H608" s="32" t="s">
        <v>1150</v>
      </c>
      <c r="I608" s="25">
        <v>2018</v>
      </c>
      <c r="J608" s="25">
        <v>2030</v>
      </c>
      <c r="K608" s="25" t="s">
        <v>36</v>
      </c>
      <c r="L608" s="25" t="s">
        <v>139</v>
      </c>
      <c r="M608" s="25" t="s">
        <v>139</v>
      </c>
      <c r="N608" s="25" t="s">
        <v>1151</v>
      </c>
      <c r="O608" s="25" t="s">
        <v>702</v>
      </c>
      <c r="P608" s="26" t="s">
        <v>765</v>
      </c>
      <c r="Q608" s="26" t="s">
        <v>720</v>
      </c>
      <c r="R608" s="26"/>
      <c r="S608" s="27" t="s">
        <v>1152</v>
      </c>
      <c r="T608" s="27" t="s">
        <v>1153</v>
      </c>
      <c r="U608" s="27"/>
      <c r="V608" s="28">
        <v>47629.5</v>
      </c>
      <c r="W608" s="34"/>
      <c r="X608" s="30">
        <v>47629.5</v>
      </c>
      <c r="Y608" s="34" t="s">
        <v>62</v>
      </c>
      <c r="Z608" s="29" t="s">
        <v>300</v>
      </c>
      <c r="AA608" s="29" t="s">
        <v>221</v>
      </c>
      <c r="AB608" s="29" t="s">
        <v>106</v>
      </c>
      <c r="AC608" s="29" t="s">
        <v>1154</v>
      </c>
      <c r="AD608" s="31" t="s">
        <v>216</v>
      </c>
      <c r="AE608" s="31" t="s">
        <v>291</v>
      </c>
    </row>
    <row r="609" spans="1:31" s="35" customFormat="1" ht="77.25" customHeight="1" x14ac:dyDescent="0.2">
      <c r="A609" s="24" t="s">
        <v>1026</v>
      </c>
      <c r="B609" s="25">
        <v>16</v>
      </c>
      <c r="C609" s="25" t="s">
        <v>58</v>
      </c>
      <c r="D609" s="26" t="s">
        <v>291</v>
      </c>
      <c r="E609" s="32" t="s">
        <v>1155</v>
      </c>
      <c r="F609" s="32" t="s">
        <v>1156</v>
      </c>
      <c r="G609" s="33"/>
      <c r="H609" s="32" t="s">
        <v>1157</v>
      </c>
      <c r="I609" s="25">
        <v>2018</v>
      </c>
      <c r="J609" s="25">
        <v>2030</v>
      </c>
      <c r="K609" s="25" t="s">
        <v>57</v>
      </c>
      <c r="L609" s="25" t="s">
        <v>139</v>
      </c>
      <c r="M609" s="25" t="s">
        <v>139</v>
      </c>
      <c r="N609" s="25" t="s">
        <v>1158</v>
      </c>
      <c r="O609" s="25" t="s">
        <v>37</v>
      </c>
      <c r="P609" s="26" t="s">
        <v>1159</v>
      </c>
      <c r="Q609" s="26" t="s">
        <v>765</v>
      </c>
      <c r="R609" s="26" t="s">
        <v>308</v>
      </c>
      <c r="S609" s="27" t="s">
        <v>1160</v>
      </c>
      <c r="T609" s="27" t="s">
        <v>1161</v>
      </c>
      <c r="U609" s="27"/>
      <c r="V609" s="28">
        <v>25000</v>
      </c>
      <c r="W609" s="34">
        <v>2500</v>
      </c>
      <c r="X609" s="30">
        <v>55000</v>
      </c>
      <c r="Y609" s="34" t="s">
        <v>116</v>
      </c>
      <c r="Z609" s="29" t="s">
        <v>221</v>
      </c>
      <c r="AA609" s="29" t="s">
        <v>300</v>
      </c>
      <c r="AB609" s="29"/>
      <c r="AC609" s="29" t="s">
        <v>1162</v>
      </c>
      <c r="AD609" s="31" t="s">
        <v>58</v>
      </c>
      <c r="AE609" s="31" t="s">
        <v>291</v>
      </c>
    </row>
    <row r="610" spans="1:31" s="35" customFormat="1" ht="120.75" customHeight="1" x14ac:dyDescent="0.2">
      <c r="A610" s="24" t="s">
        <v>1026</v>
      </c>
      <c r="B610" s="25">
        <v>17</v>
      </c>
      <c r="C610" s="25" t="s">
        <v>58</v>
      </c>
      <c r="D610" s="26" t="s">
        <v>291</v>
      </c>
      <c r="E610" s="32" t="s">
        <v>1163</v>
      </c>
      <c r="F610" s="32" t="s">
        <v>1164</v>
      </c>
      <c r="G610" s="33"/>
      <c r="H610" s="32" t="s">
        <v>1165</v>
      </c>
      <c r="I610" s="25">
        <v>2018</v>
      </c>
      <c r="J610" s="25">
        <v>2030</v>
      </c>
      <c r="K610" s="25" t="s">
        <v>57</v>
      </c>
      <c r="L610" s="25" t="s">
        <v>139</v>
      </c>
      <c r="M610" s="25"/>
      <c r="N610" s="25" t="s">
        <v>1166</v>
      </c>
      <c r="O610" s="25"/>
      <c r="P610" s="26"/>
      <c r="Q610" s="26"/>
      <c r="R610" s="26"/>
      <c r="S610" s="27" t="s">
        <v>1167</v>
      </c>
      <c r="T610" s="27" t="s">
        <v>1168</v>
      </c>
      <c r="U610" s="27"/>
      <c r="V610" s="28">
        <v>2500</v>
      </c>
      <c r="W610" s="34">
        <v>2500</v>
      </c>
      <c r="X610" s="30">
        <v>32500</v>
      </c>
      <c r="Y610" s="34" t="s">
        <v>62</v>
      </c>
      <c r="Z610" s="29" t="s">
        <v>106</v>
      </c>
      <c r="AA610" s="29"/>
      <c r="AB610" s="29"/>
      <c r="AC610" s="29" t="s">
        <v>1169</v>
      </c>
      <c r="AD610" s="31" t="s">
        <v>58</v>
      </c>
      <c r="AE610" s="31" t="s">
        <v>291</v>
      </c>
    </row>
    <row r="611" spans="1:31" s="35" customFormat="1" ht="98.25" customHeight="1" x14ac:dyDescent="0.2">
      <c r="A611" s="24" t="s">
        <v>1026</v>
      </c>
      <c r="B611" s="25">
        <v>18</v>
      </c>
      <c r="C611" s="25" t="s">
        <v>30</v>
      </c>
      <c r="D611" s="26" t="s">
        <v>291</v>
      </c>
      <c r="E611" s="32" t="s">
        <v>1170</v>
      </c>
      <c r="F611" s="32" t="s">
        <v>1171</v>
      </c>
      <c r="G611" s="33"/>
      <c r="H611" s="32" t="s">
        <v>1137</v>
      </c>
      <c r="I611" s="25">
        <v>2018</v>
      </c>
      <c r="J611" s="25">
        <v>2030</v>
      </c>
      <c r="K611" s="25" t="s">
        <v>57</v>
      </c>
      <c r="L611" s="25"/>
      <c r="M611" s="25" t="s">
        <v>139</v>
      </c>
      <c r="N611" s="25" t="s">
        <v>1172</v>
      </c>
      <c r="O611" s="25"/>
      <c r="P611" s="26"/>
      <c r="Q611" s="26"/>
      <c r="R611" s="26"/>
      <c r="S611" s="27" t="s">
        <v>1173</v>
      </c>
      <c r="T611" s="27" t="s">
        <v>1174</v>
      </c>
      <c r="U611" s="27"/>
      <c r="V611" s="28">
        <v>0</v>
      </c>
      <c r="W611" s="34">
        <v>0</v>
      </c>
      <c r="X611" s="30">
        <v>0</v>
      </c>
      <c r="Y611" s="34" t="s">
        <v>62</v>
      </c>
      <c r="Z611" s="29" t="s">
        <v>106</v>
      </c>
      <c r="AA611" s="29"/>
      <c r="AB611" s="29"/>
      <c r="AC611" s="29" t="s">
        <v>1175</v>
      </c>
      <c r="AD611" s="31" t="s">
        <v>30</v>
      </c>
      <c r="AE611" s="31" t="s">
        <v>291</v>
      </c>
    </row>
    <row r="612" spans="1:31" s="35" customFormat="1" ht="108" x14ac:dyDescent="0.2">
      <c r="A612" s="24" t="s">
        <v>1026</v>
      </c>
      <c r="B612" s="25">
        <v>19</v>
      </c>
      <c r="C612" s="25" t="s">
        <v>30</v>
      </c>
      <c r="D612" s="26" t="s">
        <v>291</v>
      </c>
      <c r="E612" s="32" t="s">
        <v>1176</v>
      </c>
      <c r="F612" s="32" t="s">
        <v>1177</v>
      </c>
      <c r="G612" s="33"/>
      <c r="H612" s="32" t="s">
        <v>1060</v>
      </c>
      <c r="I612" s="25">
        <v>2019</v>
      </c>
      <c r="J612" s="25">
        <v>2030</v>
      </c>
      <c r="K612" s="25" t="s">
        <v>36</v>
      </c>
      <c r="L612" s="25"/>
      <c r="M612" s="25" t="s">
        <v>139</v>
      </c>
      <c r="N612" s="25" t="s">
        <v>1178</v>
      </c>
      <c r="O612" s="25" t="s">
        <v>46</v>
      </c>
      <c r="P612" s="26" t="s">
        <v>38</v>
      </c>
      <c r="Q612" s="26" t="s">
        <v>128</v>
      </c>
      <c r="R612" s="26"/>
      <c r="S612" s="27" t="s">
        <v>1179</v>
      </c>
      <c r="T612" s="27" t="s">
        <v>1180</v>
      </c>
      <c r="U612" s="27"/>
      <c r="V612" s="28">
        <v>15000</v>
      </c>
      <c r="W612" s="34">
        <v>1500</v>
      </c>
      <c r="X612" s="30">
        <v>31500</v>
      </c>
      <c r="Y612" s="34" t="s">
        <v>62</v>
      </c>
      <c r="Z612" s="29" t="s">
        <v>285</v>
      </c>
      <c r="AA612" s="29" t="s">
        <v>221</v>
      </c>
      <c r="AB612" s="29"/>
      <c r="AC612" s="29" t="s">
        <v>1181</v>
      </c>
      <c r="AD612" s="31" t="s">
        <v>30</v>
      </c>
      <c r="AE612" s="31" t="s">
        <v>291</v>
      </c>
    </row>
    <row r="613" spans="1:31" s="35" customFormat="1" ht="264" x14ac:dyDescent="0.2">
      <c r="A613" s="24" t="s">
        <v>1026</v>
      </c>
      <c r="B613" s="25">
        <v>20</v>
      </c>
      <c r="C613" s="25" t="s">
        <v>233</v>
      </c>
      <c r="D613" s="26" t="s">
        <v>291</v>
      </c>
      <c r="E613" s="32" t="s">
        <v>1182</v>
      </c>
      <c r="F613" s="32" t="s">
        <v>1183</v>
      </c>
      <c r="G613" s="33"/>
      <c r="H613" s="32" t="s">
        <v>1184</v>
      </c>
      <c r="I613" s="25">
        <v>2018</v>
      </c>
      <c r="J613" s="25">
        <v>2030</v>
      </c>
      <c r="K613" s="25" t="s">
        <v>57</v>
      </c>
      <c r="L613" s="25"/>
      <c r="M613" s="25"/>
      <c r="N613" s="25" t="s">
        <v>1185</v>
      </c>
      <c r="O613" s="25" t="s">
        <v>702</v>
      </c>
      <c r="P613" s="26" t="s">
        <v>765</v>
      </c>
      <c r="Q613" s="26" t="s">
        <v>1159</v>
      </c>
      <c r="R613" s="26"/>
      <c r="S613" s="27" t="s">
        <v>1186</v>
      </c>
      <c r="T613" s="27" t="s">
        <v>1187</v>
      </c>
      <c r="U613" s="27"/>
      <c r="V613" s="28">
        <v>6500</v>
      </c>
      <c r="W613" s="34">
        <v>6500</v>
      </c>
      <c r="X613" s="30">
        <v>84500</v>
      </c>
      <c r="Y613" s="34" t="s">
        <v>116</v>
      </c>
      <c r="Z613" s="29" t="s">
        <v>300</v>
      </c>
      <c r="AA613" s="29" t="s">
        <v>221</v>
      </c>
      <c r="AB613" s="29"/>
      <c r="AC613" s="29" t="s">
        <v>1188</v>
      </c>
      <c r="AD613" s="31" t="s">
        <v>233</v>
      </c>
      <c r="AE613" s="31" t="s">
        <v>291</v>
      </c>
    </row>
    <row r="614" spans="1:31" s="35" customFormat="1" ht="156" x14ac:dyDescent="0.2">
      <c r="A614" s="24" t="s">
        <v>1026</v>
      </c>
      <c r="B614" s="25">
        <v>21</v>
      </c>
      <c r="C614" s="25" t="s">
        <v>30</v>
      </c>
      <c r="D614" s="26" t="s">
        <v>90</v>
      </c>
      <c r="E614" s="32" t="s">
        <v>1189</v>
      </c>
      <c r="F614" s="32" t="s">
        <v>1190</v>
      </c>
      <c r="G614" s="33"/>
      <c r="H614" s="32" t="s">
        <v>1191</v>
      </c>
      <c r="I614" s="25">
        <v>2018</v>
      </c>
      <c r="J614" s="25">
        <v>2030</v>
      </c>
      <c r="K614" s="25" t="s">
        <v>57</v>
      </c>
      <c r="L614" s="25" t="s">
        <v>139</v>
      </c>
      <c r="M614" s="25" t="s">
        <v>139</v>
      </c>
      <c r="N614" s="25" t="s">
        <v>1192</v>
      </c>
      <c r="O614" s="25" t="s">
        <v>37</v>
      </c>
      <c r="P614" s="26" t="s">
        <v>605</v>
      </c>
      <c r="Q614" s="26" t="s">
        <v>360</v>
      </c>
      <c r="R614" s="26" t="s">
        <v>39</v>
      </c>
      <c r="S614" s="27" t="s">
        <v>1193</v>
      </c>
      <c r="T614" s="27" t="s">
        <v>1194</v>
      </c>
      <c r="U614" s="27"/>
      <c r="V614" s="28">
        <v>0</v>
      </c>
      <c r="W614" s="34">
        <v>0</v>
      </c>
      <c r="X614" s="30">
        <v>0</v>
      </c>
      <c r="Y614" s="34" t="s">
        <v>42</v>
      </c>
      <c r="Z614" s="29" t="s">
        <v>300</v>
      </c>
      <c r="AA614" s="29" t="s">
        <v>52</v>
      </c>
      <c r="AB614" s="29" t="s">
        <v>285</v>
      </c>
      <c r="AC614" s="29" t="s">
        <v>1195</v>
      </c>
      <c r="AD614" s="31" t="s">
        <v>30</v>
      </c>
      <c r="AE614" s="31" t="s">
        <v>90</v>
      </c>
    </row>
    <row r="615" spans="1:31" s="35" customFormat="1" ht="132" x14ac:dyDescent="0.2">
      <c r="A615" s="24" t="s">
        <v>1026</v>
      </c>
      <c r="B615" s="25">
        <v>22</v>
      </c>
      <c r="C615" s="25" t="s">
        <v>30</v>
      </c>
      <c r="D615" s="26" t="s">
        <v>291</v>
      </c>
      <c r="E615" s="32" t="s">
        <v>1196</v>
      </c>
      <c r="F615" s="32" t="s">
        <v>1197</v>
      </c>
      <c r="G615" s="33"/>
      <c r="H615" s="32" t="s">
        <v>1060</v>
      </c>
      <c r="I615" s="25">
        <v>2018</v>
      </c>
      <c r="J615" s="25">
        <v>2020</v>
      </c>
      <c r="K615" s="25" t="s">
        <v>36</v>
      </c>
      <c r="L615" s="25" t="s">
        <v>139</v>
      </c>
      <c r="M615" s="25" t="s">
        <v>139</v>
      </c>
      <c r="N615" s="25" t="s">
        <v>1198</v>
      </c>
      <c r="O615" s="25" t="s">
        <v>67</v>
      </c>
      <c r="P615" s="26" t="s">
        <v>68</v>
      </c>
      <c r="Q615" s="26" t="s">
        <v>80</v>
      </c>
      <c r="R615" s="26" t="s">
        <v>128</v>
      </c>
      <c r="S615" s="27" t="s">
        <v>1199</v>
      </c>
      <c r="T615" s="27" t="s">
        <v>1200</v>
      </c>
      <c r="U615" s="27"/>
      <c r="V615" s="28">
        <v>60000</v>
      </c>
      <c r="W615" s="34"/>
      <c r="X615" s="30">
        <v>60000</v>
      </c>
      <c r="Y615" s="34" t="s">
        <v>116</v>
      </c>
      <c r="Z615" s="29" t="s">
        <v>300</v>
      </c>
      <c r="AA615" s="29" t="s">
        <v>285</v>
      </c>
      <c r="AB615" s="29" t="s">
        <v>52</v>
      </c>
      <c r="AC615" s="29" t="s">
        <v>1201</v>
      </c>
      <c r="AD615" s="31" t="s">
        <v>30</v>
      </c>
      <c r="AE615" s="31" t="s">
        <v>291</v>
      </c>
    </row>
    <row r="616" spans="1:31" s="35" customFormat="1" ht="228" x14ac:dyDescent="0.2">
      <c r="A616" s="24" t="s">
        <v>1026</v>
      </c>
      <c r="B616" s="25">
        <v>23</v>
      </c>
      <c r="C616" s="25" t="s">
        <v>30</v>
      </c>
      <c r="D616" s="26" t="s">
        <v>90</v>
      </c>
      <c r="E616" s="32" t="s">
        <v>1202</v>
      </c>
      <c r="F616" s="32" t="s">
        <v>1203</v>
      </c>
      <c r="G616" s="33"/>
      <c r="H616" s="32" t="s">
        <v>1191</v>
      </c>
      <c r="I616" s="25">
        <v>2018</v>
      </c>
      <c r="J616" s="25">
        <v>2028</v>
      </c>
      <c r="K616" s="25" t="s">
        <v>57</v>
      </c>
      <c r="L616" s="25"/>
      <c r="M616" s="25"/>
      <c r="N616" s="25" t="s">
        <v>1204</v>
      </c>
      <c r="O616" s="25" t="s">
        <v>67</v>
      </c>
      <c r="P616" s="26" t="s">
        <v>179</v>
      </c>
      <c r="Q616" s="26" t="s">
        <v>605</v>
      </c>
      <c r="R616" s="26" t="s">
        <v>765</v>
      </c>
      <c r="S616" s="27" t="s">
        <v>1205</v>
      </c>
      <c r="T616" s="27" t="s">
        <v>1206</v>
      </c>
      <c r="U616" s="27"/>
      <c r="V616" s="28">
        <v>25000</v>
      </c>
      <c r="W616" s="34">
        <v>25000</v>
      </c>
      <c r="X616" s="30">
        <v>275000</v>
      </c>
      <c r="Y616" s="34" t="s">
        <v>116</v>
      </c>
      <c r="Z616" s="29"/>
      <c r="AA616" s="29"/>
      <c r="AB616" s="29"/>
      <c r="AC616" s="29" t="s">
        <v>1207</v>
      </c>
      <c r="AD616" s="31" t="s">
        <v>30</v>
      </c>
      <c r="AE616" s="31" t="s">
        <v>90</v>
      </c>
    </row>
    <row r="617" spans="1:31" s="35" customFormat="1" ht="60" x14ac:dyDescent="0.2">
      <c r="A617" s="24" t="s">
        <v>1026</v>
      </c>
      <c r="B617" s="25">
        <v>24</v>
      </c>
      <c r="C617" s="25" t="s">
        <v>30</v>
      </c>
      <c r="D617" s="16" t="s">
        <v>676</v>
      </c>
      <c r="E617" s="32" t="s">
        <v>1208</v>
      </c>
      <c r="F617" s="32" t="s">
        <v>1209</v>
      </c>
      <c r="G617" s="33"/>
      <c r="H617" s="32" t="s">
        <v>1210</v>
      </c>
      <c r="I617" s="25">
        <v>2018</v>
      </c>
      <c r="J617" s="25">
        <v>2030</v>
      </c>
      <c r="K617" s="25" t="s">
        <v>36</v>
      </c>
      <c r="L617" s="25"/>
      <c r="M617" s="25"/>
      <c r="N617" s="25" t="s">
        <v>1211</v>
      </c>
      <c r="O617" s="25" t="s">
        <v>37</v>
      </c>
      <c r="P617" s="26" t="s">
        <v>186</v>
      </c>
      <c r="Q617" s="26" t="s">
        <v>68</v>
      </c>
      <c r="R617" s="26"/>
      <c r="S617" s="27" t="s">
        <v>1212</v>
      </c>
      <c r="T617" s="27" t="s">
        <v>1213</v>
      </c>
      <c r="U617" s="27"/>
      <c r="V617" s="28">
        <v>15000</v>
      </c>
      <c r="W617" s="34">
        <v>2000</v>
      </c>
      <c r="X617" s="30">
        <v>39000</v>
      </c>
      <c r="Y617" s="34" t="s">
        <v>62</v>
      </c>
      <c r="Z617" s="29" t="s">
        <v>344</v>
      </c>
      <c r="AA617" s="29"/>
      <c r="AB617" s="29"/>
      <c r="AC617" s="29" t="s">
        <v>611</v>
      </c>
      <c r="AD617" s="31" t="s">
        <v>30</v>
      </c>
      <c r="AE617" s="31" t="s">
        <v>31</v>
      </c>
    </row>
    <row r="618" spans="1:31" s="35" customFormat="1" ht="84" x14ac:dyDescent="0.2">
      <c r="A618" s="24" t="s">
        <v>1026</v>
      </c>
      <c r="B618" s="25">
        <v>25</v>
      </c>
      <c r="C618" s="25" t="s">
        <v>30</v>
      </c>
      <c r="D618" s="26" t="s">
        <v>181</v>
      </c>
      <c r="E618" s="32" t="s">
        <v>1214</v>
      </c>
      <c r="F618" s="32" t="s">
        <v>1215</v>
      </c>
      <c r="G618" s="33"/>
      <c r="H618" s="32" t="s">
        <v>1216</v>
      </c>
      <c r="I618" s="25">
        <v>2018</v>
      </c>
      <c r="J618" s="25">
        <v>2030</v>
      </c>
      <c r="K618" s="25" t="s">
        <v>36</v>
      </c>
      <c r="L618" s="25"/>
      <c r="M618" s="25"/>
      <c r="N618" s="25" t="s">
        <v>1217</v>
      </c>
      <c r="O618" s="25" t="s">
        <v>37</v>
      </c>
      <c r="P618" s="26" t="s">
        <v>144</v>
      </c>
      <c r="Q618" s="26" t="s">
        <v>605</v>
      </c>
      <c r="R618" s="26" t="s">
        <v>68</v>
      </c>
      <c r="S618" s="27" t="s">
        <v>1218</v>
      </c>
      <c r="T618" s="27" t="s">
        <v>1219</v>
      </c>
      <c r="U618" s="27"/>
      <c r="V618" s="28">
        <v>6000</v>
      </c>
      <c r="W618" s="34">
        <v>6000</v>
      </c>
      <c r="X618" s="30">
        <v>78000</v>
      </c>
      <c r="Y618" s="34" t="s">
        <v>116</v>
      </c>
      <c r="Z618" s="29" t="s">
        <v>106</v>
      </c>
      <c r="AA618" s="29"/>
      <c r="AB618" s="29"/>
      <c r="AC618" s="29" t="s">
        <v>1220</v>
      </c>
      <c r="AD618" s="31" t="s">
        <v>30</v>
      </c>
      <c r="AE618" s="31" t="s">
        <v>181</v>
      </c>
    </row>
    <row r="619" spans="1:31" s="35" customFormat="1" ht="84" x14ac:dyDescent="0.2">
      <c r="A619" s="24" t="s">
        <v>1026</v>
      </c>
      <c r="B619" s="25">
        <v>26</v>
      </c>
      <c r="C619" s="25" t="s">
        <v>233</v>
      </c>
      <c r="D619" s="16" t="s">
        <v>676</v>
      </c>
      <c r="E619" s="32" t="s">
        <v>1221</v>
      </c>
      <c r="F619" s="32" t="s">
        <v>1222</v>
      </c>
      <c r="G619" s="33"/>
      <c r="H619" s="32" t="s">
        <v>1223</v>
      </c>
      <c r="I619" s="25">
        <v>2018</v>
      </c>
      <c r="J619" s="25">
        <v>2030</v>
      </c>
      <c r="K619" s="25" t="s">
        <v>57</v>
      </c>
      <c r="L619" s="25"/>
      <c r="M619" s="25"/>
      <c r="N619" s="25" t="s">
        <v>1224</v>
      </c>
      <c r="O619" s="25" t="s">
        <v>1097</v>
      </c>
      <c r="P619" s="26" t="s">
        <v>39</v>
      </c>
      <c r="Q619" s="26" t="s">
        <v>40</v>
      </c>
      <c r="R619" s="26"/>
      <c r="S619" s="27" t="s">
        <v>1225</v>
      </c>
      <c r="T619" s="27" t="s">
        <v>1226</v>
      </c>
      <c r="U619" s="27"/>
      <c r="V619" s="28">
        <v>2500</v>
      </c>
      <c r="W619" s="34">
        <v>1000</v>
      </c>
      <c r="X619" s="30">
        <v>14500</v>
      </c>
      <c r="Y619" s="34" t="s">
        <v>42</v>
      </c>
      <c r="Z619" s="29" t="s">
        <v>52</v>
      </c>
      <c r="AA619" s="29" t="s">
        <v>221</v>
      </c>
      <c r="AB619" s="29"/>
      <c r="AC619" s="29" t="s">
        <v>1227</v>
      </c>
      <c r="AD619" s="31" t="s">
        <v>233</v>
      </c>
      <c r="AE619" s="31" t="s">
        <v>31</v>
      </c>
    </row>
    <row r="620" spans="1:31" s="35" customFormat="1" ht="60" x14ac:dyDescent="0.2">
      <c r="A620" s="24" t="s">
        <v>1026</v>
      </c>
      <c r="B620" s="25">
        <v>27</v>
      </c>
      <c r="C620" s="25" t="s">
        <v>233</v>
      </c>
      <c r="D620" s="16" t="s">
        <v>676</v>
      </c>
      <c r="E620" s="32" t="s">
        <v>1228</v>
      </c>
      <c r="F620" s="32" t="s">
        <v>1229</v>
      </c>
      <c r="G620" s="33"/>
      <c r="H620" s="32" t="s">
        <v>1230</v>
      </c>
      <c r="I620" s="25">
        <v>2018</v>
      </c>
      <c r="J620" s="25">
        <v>2020</v>
      </c>
      <c r="K620" s="25" t="s">
        <v>36</v>
      </c>
      <c r="L620" s="25"/>
      <c r="M620" s="25" t="s">
        <v>139</v>
      </c>
      <c r="N620" s="25" t="s">
        <v>1231</v>
      </c>
      <c r="O620" s="25" t="s">
        <v>702</v>
      </c>
      <c r="P620" s="26" t="s">
        <v>123</v>
      </c>
      <c r="Q620" s="26" t="s">
        <v>765</v>
      </c>
      <c r="R620" s="26"/>
      <c r="S620" s="27" t="s">
        <v>1232</v>
      </c>
      <c r="T620" s="27" t="s">
        <v>1233</v>
      </c>
      <c r="U620" s="27"/>
      <c r="V620" s="28">
        <v>0</v>
      </c>
      <c r="W620" s="34">
        <v>0</v>
      </c>
      <c r="X620" s="30">
        <v>0</v>
      </c>
      <c r="Y620" s="34" t="s">
        <v>42</v>
      </c>
      <c r="Z620" s="29" t="s">
        <v>300</v>
      </c>
      <c r="AA620" s="29"/>
      <c r="AB620" s="29"/>
      <c r="AC620" s="29" t="s">
        <v>1234</v>
      </c>
      <c r="AD620" s="31" t="s">
        <v>233</v>
      </c>
      <c r="AE620" s="31" t="s">
        <v>31</v>
      </c>
    </row>
    <row r="621" spans="1:31" s="35" customFormat="1" ht="144" x14ac:dyDescent="0.2">
      <c r="A621" s="24" t="s">
        <v>1026</v>
      </c>
      <c r="B621" s="25">
        <v>28</v>
      </c>
      <c r="C621" s="25" t="s">
        <v>30</v>
      </c>
      <c r="D621" s="16" t="s">
        <v>676</v>
      </c>
      <c r="E621" s="32" t="s">
        <v>1235</v>
      </c>
      <c r="F621" s="32" t="s">
        <v>1236</v>
      </c>
      <c r="G621" s="33"/>
      <c r="H621" s="32" t="s">
        <v>1210</v>
      </c>
      <c r="I621" s="25">
        <v>2018</v>
      </c>
      <c r="J621" s="25">
        <v>2019</v>
      </c>
      <c r="K621" s="25" t="s">
        <v>36</v>
      </c>
      <c r="L621" s="25"/>
      <c r="M621" s="25" t="s">
        <v>139</v>
      </c>
      <c r="N621" s="25" t="s">
        <v>1237</v>
      </c>
      <c r="O621" s="25" t="s">
        <v>46</v>
      </c>
      <c r="P621" s="26" t="s">
        <v>38</v>
      </c>
      <c r="Q621" s="26" t="s">
        <v>179</v>
      </c>
      <c r="R621" s="26"/>
      <c r="S621" s="27" t="s">
        <v>1238</v>
      </c>
      <c r="T621" s="27" t="s">
        <v>1239</v>
      </c>
      <c r="U621" s="27"/>
      <c r="V621" s="28">
        <v>2500</v>
      </c>
      <c r="W621" s="34">
        <v>0</v>
      </c>
      <c r="X621" s="30">
        <v>2500</v>
      </c>
      <c r="Y621" s="34" t="s">
        <v>42</v>
      </c>
      <c r="Z621" s="29" t="s">
        <v>221</v>
      </c>
      <c r="AA621" s="29" t="s">
        <v>106</v>
      </c>
      <c r="AB621" s="29"/>
      <c r="AC621" s="29" t="s">
        <v>611</v>
      </c>
      <c r="AD621" s="31" t="s">
        <v>30</v>
      </c>
      <c r="AE621" s="31" t="s">
        <v>31</v>
      </c>
    </row>
    <row r="622" spans="1:31" s="35" customFormat="1" ht="72" x14ac:dyDescent="0.2">
      <c r="A622" s="24" t="s">
        <v>1026</v>
      </c>
      <c r="B622" s="25">
        <v>29</v>
      </c>
      <c r="C622" s="25" t="s">
        <v>30</v>
      </c>
      <c r="D622" s="26" t="s">
        <v>181</v>
      </c>
      <c r="E622" s="32" t="s">
        <v>1240</v>
      </c>
      <c r="F622" s="32" t="s">
        <v>1241</v>
      </c>
      <c r="G622" s="33"/>
      <c r="H622" s="32" t="s">
        <v>1242</v>
      </c>
      <c r="I622" s="25">
        <v>2018</v>
      </c>
      <c r="J622" s="25">
        <v>2020</v>
      </c>
      <c r="K622" s="25" t="s">
        <v>57</v>
      </c>
      <c r="L622" s="25"/>
      <c r="M622" s="25" t="s">
        <v>139</v>
      </c>
      <c r="N622" s="25" t="s">
        <v>1243</v>
      </c>
      <c r="O622" s="25" t="s">
        <v>37</v>
      </c>
      <c r="P622" s="26" t="s">
        <v>144</v>
      </c>
      <c r="Q622" s="26" t="s">
        <v>460</v>
      </c>
      <c r="R622" s="26" t="s">
        <v>461</v>
      </c>
      <c r="S622" s="27" t="s">
        <v>1244</v>
      </c>
      <c r="T622" s="27" t="s">
        <v>1245</v>
      </c>
      <c r="U622" s="27"/>
      <c r="V622" s="28">
        <v>0</v>
      </c>
      <c r="W622" s="34">
        <v>0</v>
      </c>
      <c r="X622" s="30">
        <v>0</v>
      </c>
      <c r="Y622" s="34" t="s">
        <v>42</v>
      </c>
      <c r="Z622" s="29" t="s">
        <v>285</v>
      </c>
      <c r="AA622" s="29" t="s">
        <v>52</v>
      </c>
      <c r="AB622" s="29" t="s">
        <v>400</v>
      </c>
      <c r="AC622" s="29" t="s">
        <v>1246</v>
      </c>
      <c r="AD622" s="31" t="s">
        <v>30</v>
      </c>
      <c r="AE622" s="31" t="s">
        <v>181</v>
      </c>
    </row>
    <row r="623" spans="1:31" s="35" customFormat="1" ht="36" x14ac:dyDescent="0.2">
      <c r="A623" s="24" t="s">
        <v>1026</v>
      </c>
      <c r="B623" s="25">
        <v>30</v>
      </c>
      <c r="C623" s="25" t="s">
        <v>30</v>
      </c>
      <c r="D623" s="26" t="s">
        <v>181</v>
      </c>
      <c r="E623" s="32" t="s">
        <v>1247</v>
      </c>
      <c r="F623" s="32" t="s">
        <v>1248</v>
      </c>
      <c r="G623" s="33"/>
      <c r="H623" s="32" t="s">
        <v>1242</v>
      </c>
      <c r="I623" s="25">
        <v>2018</v>
      </c>
      <c r="J623" s="25">
        <v>2021</v>
      </c>
      <c r="K623" s="25" t="s">
        <v>36</v>
      </c>
      <c r="L623" s="25"/>
      <c r="M623" s="25"/>
      <c r="N623" s="25" t="s">
        <v>289</v>
      </c>
      <c r="O623" s="25" t="s">
        <v>37</v>
      </c>
      <c r="P623" s="26" t="s">
        <v>144</v>
      </c>
      <c r="Q623" s="26" t="s">
        <v>460</v>
      </c>
      <c r="R623" s="26" t="s">
        <v>461</v>
      </c>
      <c r="S623" s="27" t="s">
        <v>1249</v>
      </c>
      <c r="T623" s="27" t="s">
        <v>1250</v>
      </c>
      <c r="U623" s="27"/>
      <c r="V623" s="28">
        <v>0</v>
      </c>
      <c r="W623" s="34">
        <v>0</v>
      </c>
      <c r="X623" s="30">
        <v>0</v>
      </c>
      <c r="Y623" s="34" t="s">
        <v>42</v>
      </c>
      <c r="Z623" s="29" t="s">
        <v>106</v>
      </c>
      <c r="AA623" s="29"/>
      <c r="AB623" s="29"/>
      <c r="AC623" s="29" t="s">
        <v>1251</v>
      </c>
      <c r="AD623" s="31" t="s">
        <v>30</v>
      </c>
      <c r="AE623" s="31" t="s">
        <v>181</v>
      </c>
    </row>
    <row r="624" spans="1:31" s="35" customFormat="1" ht="72" x14ac:dyDescent="0.2">
      <c r="A624" s="24" t="s">
        <v>1026</v>
      </c>
      <c r="B624" s="25">
        <v>31</v>
      </c>
      <c r="C624" s="25" t="s">
        <v>30</v>
      </c>
      <c r="D624" s="26" t="s">
        <v>181</v>
      </c>
      <c r="E624" s="32" t="s">
        <v>1252</v>
      </c>
      <c r="F624" s="32" t="s">
        <v>1253</v>
      </c>
      <c r="G624" s="33"/>
      <c r="H624" s="32" t="s">
        <v>1254</v>
      </c>
      <c r="I624" s="25">
        <v>2018</v>
      </c>
      <c r="J624" s="25">
        <v>2028</v>
      </c>
      <c r="K624" s="25" t="s">
        <v>57</v>
      </c>
      <c r="L624" s="25"/>
      <c r="M624" s="25"/>
      <c r="N624" s="25" t="s">
        <v>1255</v>
      </c>
      <c r="O624" s="25" t="s">
        <v>37</v>
      </c>
      <c r="P624" s="26" t="s">
        <v>605</v>
      </c>
      <c r="Q624" s="26" t="s">
        <v>180</v>
      </c>
      <c r="R624" s="26"/>
      <c r="S624" s="27" t="s">
        <v>1256</v>
      </c>
      <c r="T624" s="27" t="s">
        <v>1257</v>
      </c>
      <c r="U624" s="27"/>
      <c r="V624" s="28">
        <v>5000</v>
      </c>
      <c r="W624" s="34">
        <v>5000</v>
      </c>
      <c r="X624" s="30">
        <v>55000</v>
      </c>
      <c r="Y624" s="34" t="s">
        <v>116</v>
      </c>
      <c r="Z624" s="29" t="s">
        <v>400</v>
      </c>
      <c r="AA624" s="29"/>
      <c r="AB624" s="29"/>
      <c r="AC624" s="29" t="s">
        <v>1258</v>
      </c>
      <c r="AD624" s="31" t="s">
        <v>30</v>
      </c>
      <c r="AE624" s="31" t="s">
        <v>181</v>
      </c>
    </row>
    <row r="625" spans="1:31" s="35" customFormat="1" ht="60" x14ac:dyDescent="0.2">
      <c r="A625" s="24" t="s">
        <v>2852</v>
      </c>
      <c r="B625" s="25">
        <v>1</v>
      </c>
      <c r="C625" s="25" t="s">
        <v>30</v>
      </c>
      <c r="D625" s="26" t="s">
        <v>135</v>
      </c>
      <c r="E625" s="32" t="s">
        <v>2853</v>
      </c>
      <c r="F625" s="32" t="s">
        <v>2854</v>
      </c>
      <c r="G625" s="33" t="s">
        <v>2855</v>
      </c>
      <c r="H625" s="32" t="s">
        <v>2856</v>
      </c>
      <c r="I625" s="25">
        <v>2021</v>
      </c>
      <c r="J625" s="25">
        <v>2028</v>
      </c>
      <c r="K625" s="25" t="s">
        <v>36</v>
      </c>
      <c r="L625" s="25" t="s">
        <v>139</v>
      </c>
      <c r="M625" s="25" t="s">
        <v>139</v>
      </c>
      <c r="N625" s="25" t="s">
        <v>2857</v>
      </c>
      <c r="O625" s="25" t="s">
        <v>37</v>
      </c>
      <c r="P625" s="26" t="s">
        <v>144</v>
      </c>
      <c r="Q625" s="26" t="s">
        <v>150</v>
      </c>
      <c r="R625" s="26" t="s">
        <v>605</v>
      </c>
      <c r="S625" s="27" t="s">
        <v>2858</v>
      </c>
      <c r="T625" s="27"/>
      <c r="U625" s="27"/>
      <c r="V625" s="28">
        <v>50000</v>
      </c>
      <c r="W625" s="34"/>
      <c r="X625" s="30">
        <v>50000</v>
      </c>
      <c r="Y625" s="34" t="s">
        <v>62</v>
      </c>
      <c r="Z625" s="29" t="s">
        <v>300</v>
      </c>
      <c r="AA625" s="29" t="s">
        <v>400</v>
      </c>
      <c r="AB625" s="29"/>
      <c r="AC625" s="29" t="s">
        <v>2859</v>
      </c>
      <c r="AD625" s="31" t="s">
        <v>30</v>
      </c>
      <c r="AE625" s="31" t="s">
        <v>135</v>
      </c>
    </row>
    <row r="626" spans="1:31" s="35" customFormat="1" ht="72" x14ac:dyDescent="0.2">
      <c r="A626" s="24" t="s">
        <v>2852</v>
      </c>
      <c r="B626" s="25">
        <v>2</v>
      </c>
      <c r="C626" s="25" t="s">
        <v>30</v>
      </c>
      <c r="D626" s="26" t="s">
        <v>181</v>
      </c>
      <c r="E626" s="32" t="s">
        <v>1437</v>
      </c>
      <c r="F626" s="32" t="s">
        <v>2860</v>
      </c>
      <c r="G626" s="33" t="s">
        <v>2861</v>
      </c>
      <c r="H626" s="32" t="s">
        <v>2856</v>
      </c>
      <c r="I626" s="25">
        <v>2017</v>
      </c>
      <c r="J626" s="25">
        <v>2030</v>
      </c>
      <c r="K626" s="25" t="s">
        <v>57</v>
      </c>
      <c r="L626" s="25"/>
      <c r="M626" s="25"/>
      <c r="N626" s="25" t="s">
        <v>2862</v>
      </c>
      <c r="O626" s="25" t="s">
        <v>37</v>
      </c>
      <c r="P626" s="26" t="s">
        <v>460</v>
      </c>
      <c r="Q626" s="26"/>
      <c r="R626" s="26"/>
      <c r="S626" s="27" t="s">
        <v>2863</v>
      </c>
      <c r="T626" s="27"/>
      <c r="U626" s="27"/>
      <c r="V626" s="28">
        <v>430</v>
      </c>
      <c r="W626" s="34"/>
      <c r="X626" s="30">
        <v>430</v>
      </c>
      <c r="Y626" s="34" t="s">
        <v>42</v>
      </c>
      <c r="Z626" s="29"/>
      <c r="AA626" s="29"/>
      <c r="AB626" s="29"/>
      <c r="AC626" s="29"/>
      <c r="AD626" s="31" t="s">
        <v>30</v>
      </c>
      <c r="AE626" s="31" t="s">
        <v>181</v>
      </c>
    </row>
    <row r="627" spans="1:31" s="35" customFormat="1" ht="48" x14ac:dyDescent="0.2">
      <c r="A627" s="24" t="s">
        <v>2852</v>
      </c>
      <c r="B627" s="25">
        <v>3</v>
      </c>
      <c r="C627" s="25" t="s">
        <v>58</v>
      </c>
      <c r="D627" s="26" t="s">
        <v>135</v>
      </c>
      <c r="E627" s="32" t="s">
        <v>2865</v>
      </c>
      <c r="F627" s="32" t="s">
        <v>2866</v>
      </c>
      <c r="G627" s="33" t="s">
        <v>2867</v>
      </c>
      <c r="H627" s="32" t="s">
        <v>2856</v>
      </c>
      <c r="I627" s="25">
        <v>2026</v>
      </c>
      <c r="J627" s="25">
        <v>2030</v>
      </c>
      <c r="K627" s="25" t="s">
        <v>36</v>
      </c>
      <c r="L627" s="25" t="s">
        <v>139</v>
      </c>
      <c r="M627" s="25"/>
      <c r="N627" s="25"/>
      <c r="O627" s="25" t="s">
        <v>37</v>
      </c>
      <c r="P627" s="26" t="s">
        <v>150</v>
      </c>
      <c r="Q627" s="26" t="s">
        <v>144</v>
      </c>
      <c r="R627" s="26" t="s">
        <v>605</v>
      </c>
      <c r="S627" s="27" t="s">
        <v>2868</v>
      </c>
      <c r="T627" s="27"/>
      <c r="U627" s="27"/>
      <c r="V627" s="28">
        <v>125000</v>
      </c>
      <c r="W627" s="34"/>
      <c r="X627" s="30">
        <v>125000</v>
      </c>
      <c r="Y627" s="34" t="s">
        <v>2869</v>
      </c>
      <c r="Z627" s="29" t="s">
        <v>300</v>
      </c>
      <c r="AA627" s="29"/>
      <c r="AB627" s="29"/>
      <c r="AC627" s="29" t="s">
        <v>2859</v>
      </c>
      <c r="AD627" s="31" t="s">
        <v>58</v>
      </c>
      <c r="AE627" s="31" t="s">
        <v>135</v>
      </c>
    </row>
    <row r="628" spans="1:31" s="35" customFormat="1" ht="60" x14ac:dyDescent="0.2">
      <c r="A628" s="24" t="s">
        <v>2852</v>
      </c>
      <c r="B628" s="25">
        <v>4</v>
      </c>
      <c r="C628" s="25" t="s">
        <v>30</v>
      </c>
      <c r="D628" s="26" t="s">
        <v>1348</v>
      </c>
      <c r="E628" s="32" t="s">
        <v>2870</v>
      </c>
      <c r="F628" s="32" t="s">
        <v>2871</v>
      </c>
      <c r="G628" s="33" t="s">
        <v>2872</v>
      </c>
      <c r="H628" s="32" t="s">
        <v>2856</v>
      </c>
      <c r="I628" s="25">
        <v>2018</v>
      </c>
      <c r="J628" s="25">
        <v>2030</v>
      </c>
      <c r="K628" s="25" t="s">
        <v>57</v>
      </c>
      <c r="L628" s="25" t="s">
        <v>139</v>
      </c>
      <c r="M628" s="25" t="s">
        <v>139</v>
      </c>
      <c r="N628" s="25" t="s">
        <v>2873</v>
      </c>
      <c r="O628" s="25" t="s">
        <v>37</v>
      </c>
      <c r="P628" s="26" t="s">
        <v>150</v>
      </c>
      <c r="Q628" s="26"/>
      <c r="R628" s="26"/>
      <c r="S628" s="27" t="s">
        <v>2874</v>
      </c>
      <c r="T628" s="27"/>
      <c r="U628" s="27"/>
      <c r="V628" s="28">
        <v>100000</v>
      </c>
      <c r="W628" s="34"/>
      <c r="X628" s="30">
        <v>100000</v>
      </c>
      <c r="Y628" s="34" t="s">
        <v>2875</v>
      </c>
      <c r="Z628" s="29"/>
      <c r="AA628" s="29"/>
      <c r="AB628" s="29"/>
      <c r="AC628" s="29" t="s">
        <v>2876</v>
      </c>
      <c r="AD628" s="31" t="s">
        <v>30</v>
      </c>
      <c r="AE628" s="31" t="s">
        <v>1348</v>
      </c>
    </row>
    <row r="629" spans="1:31" s="35" customFormat="1" ht="84" x14ac:dyDescent="0.2">
      <c r="A629" s="24" t="s">
        <v>2852</v>
      </c>
      <c r="B629" s="25">
        <v>5</v>
      </c>
      <c r="C629" s="25" t="s">
        <v>30</v>
      </c>
      <c r="D629" s="26" t="s">
        <v>145</v>
      </c>
      <c r="E629" s="32" t="s">
        <v>2877</v>
      </c>
      <c r="F629" s="32" t="s">
        <v>2878</v>
      </c>
      <c r="G629" s="33" t="s">
        <v>2879</v>
      </c>
      <c r="H629" s="32" t="s">
        <v>2856</v>
      </c>
      <c r="I629" s="25">
        <v>2020</v>
      </c>
      <c r="J629" s="25">
        <v>2025</v>
      </c>
      <c r="K629" s="25" t="s">
        <v>57</v>
      </c>
      <c r="L629" s="25" t="s">
        <v>139</v>
      </c>
      <c r="M629" s="25" t="s">
        <v>139</v>
      </c>
      <c r="N629" s="25" t="s">
        <v>2880</v>
      </c>
      <c r="O629" s="25" t="s">
        <v>37</v>
      </c>
      <c r="P629" s="26" t="s">
        <v>150</v>
      </c>
      <c r="Q629" s="26" t="s">
        <v>605</v>
      </c>
      <c r="R629" s="26"/>
      <c r="S629" s="27" t="s">
        <v>2881</v>
      </c>
      <c r="T629" s="27"/>
      <c r="U629" s="27"/>
      <c r="V629" s="28">
        <v>50000</v>
      </c>
      <c r="W629" s="34"/>
      <c r="X629" s="30">
        <v>50000</v>
      </c>
      <c r="Y629" s="34" t="s">
        <v>62</v>
      </c>
      <c r="Z629" s="29" t="s">
        <v>106</v>
      </c>
      <c r="AA629" s="29"/>
      <c r="AB629" s="29"/>
      <c r="AC629" s="29" t="s">
        <v>2882</v>
      </c>
      <c r="AD629" s="31" t="s">
        <v>30</v>
      </c>
      <c r="AE629" s="31" t="s">
        <v>145</v>
      </c>
    </row>
    <row r="630" spans="1:31" s="35" customFormat="1" ht="48" x14ac:dyDescent="0.2">
      <c r="A630" s="24" t="s">
        <v>2852</v>
      </c>
      <c r="B630" s="25">
        <v>6</v>
      </c>
      <c r="C630" s="25" t="s">
        <v>58</v>
      </c>
      <c r="D630" s="26" t="s">
        <v>52</v>
      </c>
      <c r="E630" s="32" t="s">
        <v>2883</v>
      </c>
      <c r="F630" s="32" t="s">
        <v>2884</v>
      </c>
      <c r="G630" s="33" t="s">
        <v>2885</v>
      </c>
      <c r="H630" s="32" t="s">
        <v>2856</v>
      </c>
      <c r="I630" s="25">
        <v>2018</v>
      </c>
      <c r="J630" s="25">
        <v>2030</v>
      </c>
      <c r="K630" s="25" t="s">
        <v>57</v>
      </c>
      <c r="L630" s="25" t="s">
        <v>139</v>
      </c>
      <c r="M630" s="25"/>
      <c r="N630" s="25" t="s">
        <v>2886</v>
      </c>
      <c r="O630" s="25" t="s">
        <v>111</v>
      </c>
      <c r="P630" s="26" t="s">
        <v>39</v>
      </c>
      <c r="Q630" s="26" t="s">
        <v>308</v>
      </c>
      <c r="R630" s="26"/>
      <c r="S630" s="27" t="s">
        <v>2887</v>
      </c>
      <c r="T630" s="27"/>
      <c r="U630" s="27"/>
      <c r="V630" s="28">
        <v>50000</v>
      </c>
      <c r="W630" s="34"/>
      <c r="X630" s="30">
        <v>50000</v>
      </c>
      <c r="Y630" s="34" t="s">
        <v>373</v>
      </c>
      <c r="Z630" s="29" t="s">
        <v>300</v>
      </c>
      <c r="AA630" s="29" t="s">
        <v>400</v>
      </c>
      <c r="AB630" s="29" t="s">
        <v>145</v>
      </c>
      <c r="AC630" s="29"/>
      <c r="AD630" s="31" t="s">
        <v>58</v>
      </c>
      <c r="AE630" s="31" t="s">
        <v>52</v>
      </c>
    </row>
    <row r="631" spans="1:31" s="35" customFormat="1" ht="48" x14ac:dyDescent="0.2">
      <c r="A631" s="24" t="s">
        <v>2852</v>
      </c>
      <c r="B631" s="25">
        <v>7</v>
      </c>
      <c r="C631" s="25" t="s">
        <v>58</v>
      </c>
      <c r="D631" s="26" t="s">
        <v>52</v>
      </c>
      <c r="E631" s="32" t="s">
        <v>2888</v>
      </c>
      <c r="F631" s="32" t="s">
        <v>2889</v>
      </c>
      <c r="G631" s="33" t="s">
        <v>2890</v>
      </c>
      <c r="H631" s="32" t="s">
        <v>2856</v>
      </c>
      <c r="I631" s="25">
        <v>2018</v>
      </c>
      <c r="J631" s="25">
        <v>2028</v>
      </c>
      <c r="K631" s="25" t="s">
        <v>36</v>
      </c>
      <c r="L631" s="25" t="s">
        <v>139</v>
      </c>
      <c r="M631" s="25"/>
      <c r="N631" s="25"/>
      <c r="O631" s="25" t="s">
        <v>67</v>
      </c>
      <c r="P631" s="26" t="s">
        <v>68</v>
      </c>
      <c r="Q631" s="26" t="s">
        <v>174</v>
      </c>
      <c r="R631" s="26" t="s">
        <v>150</v>
      </c>
      <c r="S631" s="27" t="s">
        <v>2891</v>
      </c>
      <c r="T631" s="27"/>
      <c r="U631" s="27"/>
      <c r="V631" s="28">
        <v>6000</v>
      </c>
      <c r="W631" s="34"/>
      <c r="X631" s="30">
        <v>6000</v>
      </c>
      <c r="Y631" s="34" t="s">
        <v>42</v>
      </c>
      <c r="Z631" s="29"/>
      <c r="AA631" s="29"/>
      <c r="AB631" s="29"/>
      <c r="AC631" s="29"/>
      <c r="AD631" s="31" t="s">
        <v>58</v>
      </c>
      <c r="AE631" s="31" t="s">
        <v>52</v>
      </c>
    </row>
    <row r="632" spans="1:31" s="35" customFormat="1" ht="84" x14ac:dyDescent="0.2">
      <c r="A632" s="24" t="s">
        <v>2852</v>
      </c>
      <c r="B632" s="25">
        <v>8</v>
      </c>
      <c r="C632" s="25" t="s">
        <v>30</v>
      </c>
      <c r="D632" s="26" t="s">
        <v>52</v>
      </c>
      <c r="E632" s="32" t="s">
        <v>2892</v>
      </c>
      <c r="F632" s="32" t="s">
        <v>2893</v>
      </c>
      <c r="G632" s="33" t="s">
        <v>2894</v>
      </c>
      <c r="H632" s="32" t="s">
        <v>2856</v>
      </c>
      <c r="I632" s="25">
        <v>2020</v>
      </c>
      <c r="J632" s="25">
        <v>2026</v>
      </c>
      <c r="K632" s="25" t="s">
        <v>36</v>
      </c>
      <c r="L632" s="25" t="s">
        <v>139</v>
      </c>
      <c r="M632" s="25"/>
      <c r="N632" s="25" t="s">
        <v>2886</v>
      </c>
      <c r="O632" s="25" t="s">
        <v>67</v>
      </c>
      <c r="P632" s="26" t="s">
        <v>68</v>
      </c>
      <c r="Q632" s="26"/>
      <c r="R632" s="26"/>
      <c r="S632" s="27" t="s">
        <v>2895</v>
      </c>
      <c r="T632" s="27"/>
      <c r="U632" s="27"/>
      <c r="V632" s="28">
        <v>8000</v>
      </c>
      <c r="W632" s="34"/>
      <c r="X632" s="30">
        <v>8000</v>
      </c>
      <c r="Y632" s="34" t="s">
        <v>42</v>
      </c>
      <c r="Z632" s="29"/>
      <c r="AA632" s="29"/>
      <c r="AB632" s="29"/>
      <c r="AC632" s="29"/>
      <c r="AD632" s="31" t="s">
        <v>30</v>
      </c>
      <c r="AE632" s="31" t="s">
        <v>52</v>
      </c>
    </row>
    <row r="633" spans="1:31" s="35" customFormat="1" ht="72" x14ac:dyDescent="0.2">
      <c r="A633" s="24" t="s">
        <v>2852</v>
      </c>
      <c r="B633" s="25">
        <v>9</v>
      </c>
      <c r="C633" s="25" t="s">
        <v>30</v>
      </c>
      <c r="D633" s="26" t="s">
        <v>52</v>
      </c>
      <c r="E633" s="32" t="s">
        <v>2896</v>
      </c>
      <c r="F633" s="32" t="s">
        <v>2897</v>
      </c>
      <c r="G633" s="33" t="s">
        <v>2898</v>
      </c>
      <c r="H633" s="32" t="s">
        <v>2856</v>
      </c>
      <c r="I633" s="25">
        <v>2018</v>
      </c>
      <c r="J633" s="25">
        <v>2030</v>
      </c>
      <c r="K633" s="25" t="s">
        <v>57</v>
      </c>
      <c r="L633" s="25" t="s">
        <v>139</v>
      </c>
      <c r="M633" s="25"/>
      <c r="N633" s="25"/>
      <c r="O633" s="25" t="s">
        <v>67</v>
      </c>
      <c r="P633" s="26" t="s">
        <v>68</v>
      </c>
      <c r="Q633" s="26"/>
      <c r="R633" s="26"/>
      <c r="S633" s="27" t="s">
        <v>2899</v>
      </c>
      <c r="T633" s="27"/>
      <c r="U633" s="27"/>
      <c r="V633" s="28">
        <v>50000</v>
      </c>
      <c r="W633" s="34"/>
      <c r="X633" s="30">
        <v>50000</v>
      </c>
      <c r="Y633" s="34" t="s">
        <v>62</v>
      </c>
      <c r="Z633" s="29"/>
      <c r="AA633" s="29"/>
      <c r="AB633" s="29"/>
      <c r="AC633" s="29"/>
      <c r="AD633" s="31" t="s">
        <v>30</v>
      </c>
      <c r="AE633" s="31" t="s">
        <v>52</v>
      </c>
    </row>
    <row r="634" spans="1:31" s="35" customFormat="1" ht="48" x14ac:dyDescent="0.2">
      <c r="A634" s="24" t="s">
        <v>2852</v>
      </c>
      <c r="B634" s="25">
        <v>10</v>
      </c>
      <c r="C634" s="25" t="s">
        <v>30</v>
      </c>
      <c r="D634" s="26" t="s">
        <v>52</v>
      </c>
      <c r="E634" s="32" t="s">
        <v>2900</v>
      </c>
      <c r="F634" s="32" t="s">
        <v>2901</v>
      </c>
      <c r="G634" s="33" t="s">
        <v>2902</v>
      </c>
      <c r="H634" s="32" t="s">
        <v>2856</v>
      </c>
      <c r="I634" s="25">
        <v>2018</v>
      </c>
      <c r="J634" s="25">
        <v>2028</v>
      </c>
      <c r="K634" s="25" t="s">
        <v>57</v>
      </c>
      <c r="L634" s="25"/>
      <c r="M634" s="25" t="s">
        <v>139</v>
      </c>
      <c r="N634" s="25" t="s">
        <v>2903</v>
      </c>
      <c r="O634" s="25" t="s">
        <v>111</v>
      </c>
      <c r="P634" s="26" t="s">
        <v>39</v>
      </c>
      <c r="Q634" s="26" t="s">
        <v>40</v>
      </c>
      <c r="R634" s="26" t="s">
        <v>123</v>
      </c>
      <c r="S634" s="27" t="s">
        <v>2904</v>
      </c>
      <c r="T634" s="27"/>
      <c r="U634" s="27"/>
      <c r="V634" s="28">
        <v>18000</v>
      </c>
      <c r="W634" s="34"/>
      <c r="X634" s="30">
        <v>18000</v>
      </c>
      <c r="Y634" s="34" t="s">
        <v>42</v>
      </c>
      <c r="Z634" s="29" t="s">
        <v>52</v>
      </c>
      <c r="AA634" s="29"/>
      <c r="AB634" s="29"/>
      <c r="AC634" s="29"/>
      <c r="AD634" s="31" t="s">
        <v>30</v>
      </c>
      <c r="AE634" s="31" t="s">
        <v>52</v>
      </c>
    </row>
    <row r="635" spans="1:31" s="35" customFormat="1" ht="48" x14ac:dyDescent="0.2">
      <c r="A635" s="24" t="s">
        <v>2852</v>
      </c>
      <c r="B635" s="25">
        <v>11</v>
      </c>
      <c r="C635" s="25" t="s">
        <v>30</v>
      </c>
      <c r="D635" s="26" t="s">
        <v>590</v>
      </c>
      <c r="E635" s="32" t="s">
        <v>2905</v>
      </c>
      <c r="F635" s="32" t="s">
        <v>2906</v>
      </c>
      <c r="G635" s="33" t="s">
        <v>2907</v>
      </c>
      <c r="H635" s="32" t="s">
        <v>2856</v>
      </c>
      <c r="I635" s="25">
        <v>2019</v>
      </c>
      <c r="J635" s="25">
        <v>2029</v>
      </c>
      <c r="K635" s="25" t="s">
        <v>57</v>
      </c>
      <c r="L635" s="25" t="s">
        <v>139</v>
      </c>
      <c r="M635" s="25" t="s">
        <v>139</v>
      </c>
      <c r="N635" s="25" t="s">
        <v>2886</v>
      </c>
      <c r="O635" s="25" t="s">
        <v>37</v>
      </c>
      <c r="P635" s="26" t="s">
        <v>308</v>
      </c>
      <c r="Q635" s="26" t="s">
        <v>460</v>
      </c>
      <c r="R635" s="26"/>
      <c r="S635" s="27" t="s">
        <v>2718</v>
      </c>
      <c r="T635" s="27"/>
      <c r="U635" s="27"/>
      <c r="V635" s="28">
        <v>40000</v>
      </c>
      <c r="W635" s="34"/>
      <c r="X635" s="30">
        <v>40000</v>
      </c>
      <c r="Y635" s="34" t="s">
        <v>62</v>
      </c>
      <c r="Z635" s="29"/>
      <c r="AA635" s="29"/>
      <c r="AB635" s="29"/>
      <c r="AC635" s="29"/>
      <c r="AD635" s="31" t="s">
        <v>30</v>
      </c>
      <c r="AE635" s="31" t="s">
        <v>590</v>
      </c>
    </row>
    <row r="636" spans="1:31" s="35" customFormat="1" ht="48" x14ac:dyDescent="0.2">
      <c r="A636" s="24" t="s">
        <v>2852</v>
      </c>
      <c r="B636" s="25">
        <v>12</v>
      </c>
      <c r="C636" s="25" t="s">
        <v>30</v>
      </c>
      <c r="D636" s="26" t="s">
        <v>90</v>
      </c>
      <c r="E636" s="32" t="s">
        <v>2908</v>
      </c>
      <c r="F636" s="32" t="s">
        <v>2909</v>
      </c>
      <c r="G636" s="33" t="s">
        <v>2910</v>
      </c>
      <c r="H636" s="32" t="s">
        <v>2856</v>
      </c>
      <c r="I636" s="25">
        <v>2019</v>
      </c>
      <c r="J636" s="25">
        <v>2030</v>
      </c>
      <c r="K636" s="25" t="s">
        <v>36</v>
      </c>
      <c r="L636" s="25"/>
      <c r="M636" s="25"/>
      <c r="N636" s="25"/>
      <c r="O636" s="25" t="s">
        <v>37</v>
      </c>
      <c r="P636" s="26" t="s">
        <v>605</v>
      </c>
      <c r="Q636" s="26"/>
      <c r="R636" s="26"/>
      <c r="S636" s="27" t="s">
        <v>2911</v>
      </c>
      <c r="T636" s="27"/>
      <c r="U636" s="27"/>
      <c r="V636" s="28">
        <v>8000</v>
      </c>
      <c r="W636" s="34"/>
      <c r="X636" s="30">
        <v>8000</v>
      </c>
      <c r="Y636" s="34" t="s">
        <v>42</v>
      </c>
      <c r="Z636" s="29" t="s">
        <v>300</v>
      </c>
      <c r="AA636" s="29" t="s">
        <v>285</v>
      </c>
      <c r="AB636" s="29"/>
      <c r="AC636" s="29" t="s">
        <v>2859</v>
      </c>
      <c r="AD636" s="31" t="s">
        <v>30</v>
      </c>
      <c r="AE636" s="31" t="s">
        <v>90</v>
      </c>
    </row>
    <row r="637" spans="1:31" s="35" customFormat="1" ht="48" x14ac:dyDescent="0.2">
      <c r="A637" s="24" t="s">
        <v>2852</v>
      </c>
      <c r="B637" s="25">
        <v>13</v>
      </c>
      <c r="C637" s="25" t="s">
        <v>30</v>
      </c>
      <c r="D637" s="26" t="s">
        <v>90</v>
      </c>
      <c r="E637" s="32" t="s">
        <v>2912</v>
      </c>
      <c r="F637" s="32" t="s">
        <v>2913</v>
      </c>
      <c r="G637" s="33" t="s">
        <v>2914</v>
      </c>
      <c r="H637" s="32" t="s">
        <v>2856</v>
      </c>
      <c r="I637" s="25">
        <v>2019</v>
      </c>
      <c r="J637" s="25">
        <v>2022</v>
      </c>
      <c r="K637" s="25" t="s">
        <v>36</v>
      </c>
      <c r="L637" s="25"/>
      <c r="M637" s="25"/>
      <c r="N637" s="25"/>
      <c r="O637" s="25" t="s">
        <v>111</v>
      </c>
      <c r="P637" s="26" t="s">
        <v>39</v>
      </c>
      <c r="Q637" s="26" t="s">
        <v>112</v>
      </c>
      <c r="R637" s="26"/>
      <c r="S637" s="27" t="s">
        <v>2915</v>
      </c>
      <c r="T637" s="27"/>
      <c r="U637" s="27"/>
      <c r="V637" s="28"/>
      <c r="W637" s="34"/>
      <c r="X637" s="30"/>
      <c r="Y637" s="34" t="s">
        <v>42</v>
      </c>
      <c r="Z637" s="29" t="s">
        <v>300</v>
      </c>
      <c r="AA637" s="29"/>
      <c r="AB637" s="29"/>
      <c r="AC637" s="29"/>
      <c r="AD637" s="31" t="s">
        <v>30</v>
      </c>
      <c r="AE637" s="31" t="s">
        <v>90</v>
      </c>
    </row>
    <row r="638" spans="1:31" s="35" customFormat="1" ht="72" x14ac:dyDescent="0.2">
      <c r="A638" s="24" t="s">
        <v>2852</v>
      </c>
      <c r="B638" s="25">
        <v>14</v>
      </c>
      <c r="C638" s="25" t="s">
        <v>30</v>
      </c>
      <c r="D638" s="26" t="s">
        <v>90</v>
      </c>
      <c r="E638" s="32" t="s">
        <v>2916</v>
      </c>
      <c r="F638" s="32" t="s">
        <v>2917</v>
      </c>
      <c r="G638" s="33" t="s">
        <v>2918</v>
      </c>
      <c r="H638" s="32" t="s">
        <v>2856</v>
      </c>
      <c r="I638" s="25">
        <v>2018</v>
      </c>
      <c r="J638" s="25">
        <v>2030</v>
      </c>
      <c r="K638" s="25" t="s">
        <v>36</v>
      </c>
      <c r="L638" s="25"/>
      <c r="M638" s="25" t="s">
        <v>139</v>
      </c>
      <c r="N638" s="25"/>
      <c r="O638" s="25"/>
      <c r="P638" s="26" t="s">
        <v>186</v>
      </c>
      <c r="Q638" s="26"/>
      <c r="R638" s="26"/>
      <c r="S638" s="27" t="s">
        <v>2919</v>
      </c>
      <c r="T638" s="27"/>
      <c r="U638" s="27"/>
      <c r="V638" s="28">
        <v>15000</v>
      </c>
      <c r="W638" s="34"/>
      <c r="X638" s="30">
        <v>15000</v>
      </c>
      <c r="Y638" s="34" t="s">
        <v>42</v>
      </c>
      <c r="Z638" s="29" t="s">
        <v>300</v>
      </c>
      <c r="AA638" s="29" t="s">
        <v>106</v>
      </c>
      <c r="AB638" s="29"/>
      <c r="AC638" s="29" t="s">
        <v>2859</v>
      </c>
      <c r="AD638" s="31" t="s">
        <v>30</v>
      </c>
      <c r="AE638" s="31" t="s">
        <v>90</v>
      </c>
    </row>
    <row r="639" spans="1:31" s="35" customFormat="1" ht="60" x14ac:dyDescent="0.2">
      <c r="A639" s="24" t="s">
        <v>2852</v>
      </c>
      <c r="B639" s="25">
        <v>15</v>
      </c>
      <c r="C639" s="25" t="s">
        <v>30</v>
      </c>
      <c r="D639" s="26" t="s">
        <v>90</v>
      </c>
      <c r="E639" s="32" t="s">
        <v>2920</v>
      </c>
      <c r="F639" s="32" t="s">
        <v>2921</v>
      </c>
      <c r="G639" s="33" t="s">
        <v>2922</v>
      </c>
      <c r="H639" s="32" t="s">
        <v>2856</v>
      </c>
      <c r="I639" s="25">
        <v>2018</v>
      </c>
      <c r="J639" s="25">
        <v>2030</v>
      </c>
      <c r="K639" s="25" t="s">
        <v>57</v>
      </c>
      <c r="L639" s="25"/>
      <c r="M639" s="25"/>
      <c r="N639" s="25"/>
      <c r="O639" s="25" t="s">
        <v>37</v>
      </c>
      <c r="P639" s="26" t="s">
        <v>605</v>
      </c>
      <c r="Q639" s="26" t="s">
        <v>68</v>
      </c>
      <c r="R639" s="26"/>
      <c r="S639" s="27" t="s">
        <v>2718</v>
      </c>
      <c r="T639" s="27"/>
      <c r="U639" s="27"/>
      <c r="V639" s="28">
        <v>16000</v>
      </c>
      <c r="W639" s="34"/>
      <c r="X639" s="30">
        <v>16000</v>
      </c>
      <c r="Y639" s="34" t="s">
        <v>42</v>
      </c>
      <c r="Z639" s="29" t="s">
        <v>221</v>
      </c>
      <c r="AA639" s="29"/>
      <c r="AB639" s="29"/>
      <c r="AC639" s="29" t="s">
        <v>2859</v>
      </c>
      <c r="AD639" s="31" t="s">
        <v>30</v>
      </c>
      <c r="AE639" s="31" t="s">
        <v>90</v>
      </c>
    </row>
    <row r="640" spans="1:31" s="35" customFormat="1" ht="60" x14ac:dyDescent="0.2">
      <c r="A640" s="24" t="s">
        <v>2852</v>
      </c>
      <c r="B640" s="25">
        <v>16</v>
      </c>
      <c r="C640" s="25" t="s">
        <v>30</v>
      </c>
      <c r="D640" s="26" t="s">
        <v>90</v>
      </c>
      <c r="E640" s="32" t="s">
        <v>2923</v>
      </c>
      <c r="F640" s="32" t="s">
        <v>2924</v>
      </c>
      <c r="G640" s="33" t="s">
        <v>2925</v>
      </c>
      <c r="H640" s="32" t="s">
        <v>2856</v>
      </c>
      <c r="I640" s="25">
        <v>2021</v>
      </c>
      <c r="J640" s="25">
        <v>2026</v>
      </c>
      <c r="K640" s="25" t="s">
        <v>57</v>
      </c>
      <c r="L640" s="25"/>
      <c r="M640" s="25"/>
      <c r="N640" s="25" t="s">
        <v>2926</v>
      </c>
      <c r="O640" s="25" t="s">
        <v>37</v>
      </c>
      <c r="P640" s="26" t="s">
        <v>605</v>
      </c>
      <c r="Q640" s="26" t="s">
        <v>80</v>
      </c>
      <c r="R640" s="26"/>
      <c r="S640" s="27" t="s">
        <v>2927</v>
      </c>
      <c r="T640" s="27"/>
      <c r="U640" s="27"/>
      <c r="V640" s="28">
        <v>15000</v>
      </c>
      <c r="W640" s="34"/>
      <c r="X640" s="30">
        <v>15000</v>
      </c>
      <c r="Y640" s="34" t="s">
        <v>42</v>
      </c>
      <c r="Z640" s="29"/>
      <c r="AA640" s="29"/>
      <c r="AB640" s="29"/>
      <c r="AC640" s="29" t="s">
        <v>2859</v>
      </c>
      <c r="AD640" s="31" t="s">
        <v>30</v>
      </c>
      <c r="AE640" s="31" t="s">
        <v>90</v>
      </c>
    </row>
    <row r="641" spans="1:31" s="35" customFormat="1" ht="96" x14ac:dyDescent="0.2">
      <c r="A641" s="24" t="s">
        <v>2852</v>
      </c>
      <c r="B641" s="25">
        <v>17</v>
      </c>
      <c r="C641" s="25" t="s">
        <v>30</v>
      </c>
      <c r="D641" s="26" t="s">
        <v>90</v>
      </c>
      <c r="E641" s="32" t="s">
        <v>2928</v>
      </c>
      <c r="F641" s="32" t="s">
        <v>2929</v>
      </c>
      <c r="G641" s="33" t="s">
        <v>2930</v>
      </c>
      <c r="H641" s="32" t="s">
        <v>2856</v>
      </c>
      <c r="I641" s="25">
        <v>2021</v>
      </c>
      <c r="J641" s="25">
        <v>2030</v>
      </c>
      <c r="K641" s="25" t="s">
        <v>36</v>
      </c>
      <c r="L641" s="25"/>
      <c r="M641" s="25"/>
      <c r="N641" s="25"/>
      <c r="O641" s="25" t="s">
        <v>37</v>
      </c>
      <c r="P641" s="26" t="s">
        <v>39</v>
      </c>
      <c r="Q641" s="26" t="s">
        <v>605</v>
      </c>
      <c r="R641" s="26"/>
      <c r="S641" s="27" t="s">
        <v>2931</v>
      </c>
      <c r="T641" s="27"/>
      <c r="U641" s="27"/>
      <c r="V641" s="28">
        <v>3000</v>
      </c>
      <c r="W641" s="34"/>
      <c r="X641" s="30">
        <v>3000</v>
      </c>
      <c r="Y641" s="34" t="s">
        <v>42</v>
      </c>
      <c r="Z641" s="29"/>
      <c r="AA641" s="29"/>
      <c r="AB641" s="29"/>
      <c r="AC641" s="29"/>
      <c r="AD641" s="31" t="s">
        <v>30</v>
      </c>
      <c r="AE641" s="31" t="s">
        <v>90</v>
      </c>
    </row>
    <row r="642" spans="1:31" s="35" customFormat="1" ht="48" x14ac:dyDescent="0.2">
      <c r="A642" s="24" t="s">
        <v>2852</v>
      </c>
      <c r="B642" s="25">
        <v>18</v>
      </c>
      <c r="C642" s="25" t="s">
        <v>58</v>
      </c>
      <c r="D642" s="26" t="s">
        <v>47</v>
      </c>
      <c r="E642" s="32" t="s">
        <v>2932</v>
      </c>
      <c r="F642" s="32" t="s">
        <v>2933</v>
      </c>
      <c r="G642" s="33" t="s">
        <v>2934</v>
      </c>
      <c r="H642" s="32" t="s">
        <v>2856</v>
      </c>
      <c r="I642" s="25">
        <v>2018</v>
      </c>
      <c r="J642" s="25">
        <v>2027</v>
      </c>
      <c r="K642" s="25" t="s">
        <v>57</v>
      </c>
      <c r="L642" s="25"/>
      <c r="M642" s="25"/>
      <c r="N642" s="25"/>
      <c r="O642" s="25" t="s">
        <v>67</v>
      </c>
      <c r="P642" s="26" t="s">
        <v>68</v>
      </c>
      <c r="Q642" s="26" t="s">
        <v>174</v>
      </c>
      <c r="R642" s="26"/>
      <c r="S642" s="27" t="s">
        <v>2259</v>
      </c>
      <c r="T642" s="27"/>
      <c r="U642" s="27"/>
      <c r="V642" s="28">
        <v>12000</v>
      </c>
      <c r="W642" s="34"/>
      <c r="X642" s="30">
        <v>12000</v>
      </c>
      <c r="Y642" s="34" t="s">
        <v>42</v>
      </c>
      <c r="Z642" s="29" t="s">
        <v>221</v>
      </c>
      <c r="AA642" s="29"/>
      <c r="AB642" s="29"/>
      <c r="AC642" s="29"/>
      <c r="AD642" s="31" t="s">
        <v>58</v>
      </c>
      <c r="AE642" s="31" t="s">
        <v>47</v>
      </c>
    </row>
    <row r="643" spans="1:31" s="35" customFormat="1" ht="48" x14ac:dyDescent="0.2">
      <c r="A643" s="24" t="s">
        <v>2852</v>
      </c>
      <c r="B643" s="25">
        <v>19</v>
      </c>
      <c r="C643" s="25" t="s">
        <v>58</v>
      </c>
      <c r="D643" s="26" t="s">
        <v>47</v>
      </c>
      <c r="E643" s="32" t="s">
        <v>2935</v>
      </c>
      <c r="F643" s="32" t="s">
        <v>2936</v>
      </c>
      <c r="G643" s="33" t="s">
        <v>2937</v>
      </c>
      <c r="H643" s="32" t="s">
        <v>2856</v>
      </c>
      <c r="I643" s="25">
        <v>2019</v>
      </c>
      <c r="J643" s="25">
        <v>2027</v>
      </c>
      <c r="K643" s="25" t="s">
        <v>36</v>
      </c>
      <c r="L643" s="25"/>
      <c r="M643" s="25" t="s">
        <v>139</v>
      </c>
      <c r="N643" s="25" t="s">
        <v>2926</v>
      </c>
      <c r="O643" s="25" t="s">
        <v>67</v>
      </c>
      <c r="P643" s="26" t="s">
        <v>68</v>
      </c>
      <c r="Q643" s="26" t="s">
        <v>112</v>
      </c>
      <c r="R643" s="26" t="s">
        <v>248</v>
      </c>
      <c r="S643" s="27" t="s">
        <v>2938</v>
      </c>
      <c r="T643" s="27"/>
      <c r="U643" s="27"/>
      <c r="V643" s="28">
        <v>3000</v>
      </c>
      <c r="W643" s="34"/>
      <c r="X643" s="30">
        <v>3000</v>
      </c>
      <c r="Y643" s="34" t="s">
        <v>42</v>
      </c>
      <c r="Z643" s="29" t="s">
        <v>106</v>
      </c>
      <c r="AA643" s="29"/>
      <c r="AB643" s="29"/>
      <c r="AC643" s="29"/>
      <c r="AD643" s="31" t="s">
        <v>58</v>
      </c>
      <c r="AE643" s="31" t="s">
        <v>47</v>
      </c>
    </row>
    <row r="644" spans="1:31" s="35" customFormat="1" ht="60" x14ac:dyDescent="0.2">
      <c r="A644" s="24" t="s">
        <v>2852</v>
      </c>
      <c r="B644" s="25">
        <v>20</v>
      </c>
      <c r="C644" s="25" t="s">
        <v>30</v>
      </c>
      <c r="D644" s="26" t="s">
        <v>291</v>
      </c>
      <c r="E644" s="32" t="s">
        <v>2939</v>
      </c>
      <c r="F644" s="32" t="s">
        <v>2940</v>
      </c>
      <c r="G644" s="33" t="s">
        <v>2941</v>
      </c>
      <c r="H644" s="32" t="s">
        <v>2856</v>
      </c>
      <c r="I644" s="25">
        <v>2018</v>
      </c>
      <c r="J644" s="25">
        <v>2030</v>
      </c>
      <c r="K644" s="25" t="s">
        <v>57</v>
      </c>
      <c r="L644" s="25"/>
      <c r="M644" s="25" t="s">
        <v>139</v>
      </c>
      <c r="N644" s="25"/>
      <c r="O644" s="25" t="s">
        <v>37</v>
      </c>
      <c r="P644" s="26" t="s">
        <v>461</v>
      </c>
      <c r="Q644" s="26" t="s">
        <v>460</v>
      </c>
      <c r="R644" s="26" t="s">
        <v>317</v>
      </c>
      <c r="S644" s="27" t="s">
        <v>2942</v>
      </c>
      <c r="T644" s="27"/>
      <c r="U644" s="27"/>
      <c r="V644" s="28">
        <v>8000</v>
      </c>
      <c r="W644" s="34"/>
      <c r="X644" s="30">
        <v>8000</v>
      </c>
      <c r="Y644" s="34" t="s">
        <v>42</v>
      </c>
      <c r="Z644" s="29"/>
      <c r="AA644" s="29"/>
      <c r="AB644" s="29"/>
      <c r="AC644" s="29" t="s">
        <v>2943</v>
      </c>
      <c r="AD644" s="31" t="s">
        <v>30</v>
      </c>
      <c r="AE644" s="31" t="s">
        <v>291</v>
      </c>
    </row>
    <row r="645" spans="1:31" s="35" customFormat="1" ht="84" x14ac:dyDescent="0.2">
      <c r="A645" s="24" t="s">
        <v>2852</v>
      </c>
      <c r="B645" s="25">
        <v>21</v>
      </c>
      <c r="C645" s="25" t="s">
        <v>30</v>
      </c>
      <c r="D645" s="26" t="s">
        <v>291</v>
      </c>
      <c r="E645" s="32" t="s">
        <v>2944</v>
      </c>
      <c r="F645" s="32" t="s">
        <v>2945</v>
      </c>
      <c r="G645" s="33" t="s">
        <v>2946</v>
      </c>
      <c r="H645" s="32" t="s">
        <v>2856</v>
      </c>
      <c r="I645" s="25">
        <v>2017</v>
      </c>
      <c r="J645" s="25">
        <v>2030</v>
      </c>
      <c r="K645" s="25" t="s">
        <v>57</v>
      </c>
      <c r="L645" s="25"/>
      <c r="M645" s="25"/>
      <c r="N645" s="25"/>
      <c r="O645" s="25" t="s">
        <v>67</v>
      </c>
      <c r="P645" s="26" t="s">
        <v>68</v>
      </c>
      <c r="Q645" s="26" t="s">
        <v>38</v>
      </c>
      <c r="R645" s="26" t="s">
        <v>128</v>
      </c>
      <c r="S645" s="27" t="s">
        <v>2927</v>
      </c>
      <c r="T645" s="27"/>
      <c r="U645" s="27"/>
      <c r="V645" s="28">
        <v>20000</v>
      </c>
      <c r="W645" s="34"/>
      <c r="X645" s="30">
        <v>20000</v>
      </c>
      <c r="Y645" s="34" t="s">
        <v>62</v>
      </c>
      <c r="Z645" s="29"/>
      <c r="AA645" s="29"/>
      <c r="AB645" s="29"/>
      <c r="AC645" s="29" t="s">
        <v>2947</v>
      </c>
      <c r="AD645" s="31" t="s">
        <v>30</v>
      </c>
      <c r="AE645" s="31" t="s">
        <v>291</v>
      </c>
    </row>
    <row r="646" spans="1:31" s="35" customFormat="1" ht="60" x14ac:dyDescent="0.2">
      <c r="A646" s="24" t="s">
        <v>2852</v>
      </c>
      <c r="B646" s="25">
        <v>22</v>
      </c>
      <c r="C646" s="25" t="s">
        <v>58</v>
      </c>
      <c r="D646" s="26" t="s">
        <v>291</v>
      </c>
      <c r="E646" s="32" t="s">
        <v>2948</v>
      </c>
      <c r="F646" s="32" t="s">
        <v>2949</v>
      </c>
      <c r="G646" s="33" t="s">
        <v>2950</v>
      </c>
      <c r="H646" s="32" t="s">
        <v>2856</v>
      </c>
      <c r="I646" s="25">
        <v>2023</v>
      </c>
      <c r="J646" s="25">
        <v>2029</v>
      </c>
      <c r="K646" s="25" t="s">
        <v>36</v>
      </c>
      <c r="L646" s="25"/>
      <c r="M646" s="25"/>
      <c r="N646" s="25" t="s">
        <v>2951</v>
      </c>
      <c r="O646" s="25" t="s">
        <v>37</v>
      </c>
      <c r="P646" s="26" t="s">
        <v>144</v>
      </c>
      <c r="Q646" s="26" t="s">
        <v>605</v>
      </c>
      <c r="R646" s="26" t="s">
        <v>307</v>
      </c>
      <c r="S646" s="27" t="s">
        <v>2952</v>
      </c>
      <c r="T646" s="27"/>
      <c r="U646" s="27"/>
      <c r="V646" s="28">
        <v>22000</v>
      </c>
      <c r="W646" s="34"/>
      <c r="X646" s="30">
        <v>22000</v>
      </c>
      <c r="Y646" s="34" t="s">
        <v>62</v>
      </c>
      <c r="Z646" s="29" t="s">
        <v>221</v>
      </c>
      <c r="AA646" s="29"/>
      <c r="AB646" s="29"/>
      <c r="AC646" s="29"/>
      <c r="AD646" s="31" t="s">
        <v>58</v>
      </c>
      <c r="AE646" s="31" t="s">
        <v>291</v>
      </c>
    </row>
    <row r="647" spans="1:31" s="35" customFormat="1" ht="60" x14ac:dyDescent="0.2">
      <c r="A647" s="24" t="s">
        <v>2852</v>
      </c>
      <c r="B647" s="25">
        <v>23</v>
      </c>
      <c r="C647" s="25" t="s">
        <v>30</v>
      </c>
      <c r="D647" s="26" t="s">
        <v>181</v>
      </c>
      <c r="E647" s="32" t="s">
        <v>2953</v>
      </c>
      <c r="F647" s="32" t="s">
        <v>2954</v>
      </c>
      <c r="G647" s="33" t="s">
        <v>2955</v>
      </c>
      <c r="H647" s="32" t="s">
        <v>2956</v>
      </c>
      <c r="I647" s="25">
        <v>2019</v>
      </c>
      <c r="J647" s="25">
        <v>2030</v>
      </c>
      <c r="K647" s="25" t="s">
        <v>36</v>
      </c>
      <c r="L647" s="25"/>
      <c r="M647" s="25"/>
      <c r="N647" s="25" t="s">
        <v>2957</v>
      </c>
      <c r="O647" s="25" t="s">
        <v>37</v>
      </c>
      <c r="P647" s="26" t="s">
        <v>317</v>
      </c>
      <c r="Q647" s="26" t="s">
        <v>461</v>
      </c>
      <c r="R647" s="26"/>
      <c r="S647" s="27" t="s">
        <v>2958</v>
      </c>
      <c r="T647" s="27"/>
      <c r="U647" s="27"/>
      <c r="V647" s="28">
        <v>8000</v>
      </c>
      <c r="W647" s="34"/>
      <c r="X647" s="30">
        <v>8000</v>
      </c>
      <c r="Y647" s="34" t="s">
        <v>42</v>
      </c>
      <c r="Z647" s="29" t="s">
        <v>285</v>
      </c>
      <c r="AA647" s="29" t="s">
        <v>221</v>
      </c>
      <c r="AB647" s="29"/>
      <c r="AC647" s="29" t="s">
        <v>2959</v>
      </c>
      <c r="AD647" s="31" t="s">
        <v>30</v>
      </c>
      <c r="AE647" s="31" t="s">
        <v>181</v>
      </c>
    </row>
    <row r="648" spans="1:31" s="35" customFormat="1" ht="60" x14ac:dyDescent="0.2">
      <c r="A648" s="24" t="s">
        <v>2852</v>
      </c>
      <c r="B648" s="25">
        <v>24</v>
      </c>
      <c r="C648" s="25" t="s">
        <v>30</v>
      </c>
      <c r="D648" s="26" t="s">
        <v>181</v>
      </c>
      <c r="E648" s="32" t="s">
        <v>2960</v>
      </c>
      <c r="F648" s="32" t="s">
        <v>2961</v>
      </c>
      <c r="G648" s="33" t="s">
        <v>2962</v>
      </c>
      <c r="H648" s="32" t="s">
        <v>2956</v>
      </c>
      <c r="I648" s="25">
        <v>2018</v>
      </c>
      <c r="J648" s="25">
        <v>2030</v>
      </c>
      <c r="K648" s="25" t="s">
        <v>36</v>
      </c>
      <c r="L648" s="25" t="s">
        <v>139</v>
      </c>
      <c r="M648" s="25"/>
      <c r="N648" s="25" t="s">
        <v>2963</v>
      </c>
      <c r="O648" s="25" t="s">
        <v>37</v>
      </c>
      <c r="P648" s="26" t="s">
        <v>186</v>
      </c>
      <c r="Q648" s="26"/>
      <c r="R648" s="26"/>
      <c r="S648" s="27" t="s">
        <v>2958</v>
      </c>
      <c r="T648" s="27"/>
      <c r="U648" s="27"/>
      <c r="V648" s="28">
        <v>8000</v>
      </c>
      <c r="W648" s="34"/>
      <c r="X648" s="30">
        <v>8000</v>
      </c>
      <c r="Y648" s="34" t="s">
        <v>42</v>
      </c>
      <c r="Z648" s="29" t="s">
        <v>1529</v>
      </c>
      <c r="AA648" s="29" t="s">
        <v>557</v>
      </c>
      <c r="AB648" s="29"/>
      <c r="AC648" s="29" t="s">
        <v>2964</v>
      </c>
      <c r="AD648" s="31" t="s">
        <v>30</v>
      </c>
      <c r="AE648" s="31" t="s">
        <v>181</v>
      </c>
    </row>
    <row r="649" spans="1:31" s="35" customFormat="1" ht="36" x14ac:dyDescent="0.2">
      <c r="A649" s="24" t="s">
        <v>2852</v>
      </c>
      <c r="B649" s="25">
        <v>25</v>
      </c>
      <c r="C649" s="25" t="s">
        <v>30</v>
      </c>
      <c r="D649" s="26" t="s">
        <v>181</v>
      </c>
      <c r="E649" s="32" t="s">
        <v>2965</v>
      </c>
      <c r="F649" s="32" t="s">
        <v>2966</v>
      </c>
      <c r="G649" s="33" t="s">
        <v>2967</v>
      </c>
      <c r="H649" s="32" t="s">
        <v>2956</v>
      </c>
      <c r="I649" s="25">
        <v>2020</v>
      </c>
      <c r="J649" s="25">
        <v>2022</v>
      </c>
      <c r="K649" s="25" t="s">
        <v>36</v>
      </c>
      <c r="L649" s="25"/>
      <c r="M649" s="25"/>
      <c r="N649" s="25" t="s">
        <v>2968</v>
      </c>
      <c r="O649" s="25" t="s">
        <v>37</v>
      </c>
      <c r="P649" s="26" t="s">
        <v>144</v>
      </c>
      <c r="Q649" s="26"/>
      <c r="R649" s="26"/>
      <c r="S649" s="27" t="s">
        <v>2958</v>
      </c>
      <c r="T649" s="27"/>
      <c r="U649" s="27"/>
      <c r="V649" s="28">
        <v>6000</v>
      </c>
      <c r="W649" s="34"/>
      <c r="X649" s="30">
        <v>6000</v>
      </c>
      <c r="Y649" s="34" t="s">
        <v>42</v>
      </c>
      <c r="Z649" s="29" t="s">
        <v>106</v>
      </c>
      <c r="AA649" s="29"/>
      <c r="AB649" s="29"/>
      <c r="AC649" s="29" t="s">
        <v>2969</v>
      </c>
      <c r="AD649" s="31" t="s">
        <v>30</v>
      </c>
      <c r="AE649" s="31" t="s">
        <v>181</v>
      </c>
    </row>
    <row r="650" spans="1:31" s="35" customFormat="1" ht="60" x14ac:dyDescent="0.2">
      <c r="A650" s="24" t="s">
        <v>2852</v>
      </c>
      <c r="B650" s="25">
        <v>26</v>
      </c>
      <c r="C650" s="25" t="s">
        <v>30</v>
      </c>
      <c r="D650" s="26" t="s">
        <v>181</v>
      </c>
      <c r="E650" s="32" t="s">
        <v>2970</v>
      </c>
      <c r="F650" s="32" t="s">
        <v>2971</v>
      </c>
      <c r="G650" s="33" t="s">
        <v>2972</v>
      </c>
      <c r="H650" s="32" t="s">
        <v>2956</v>
      </c>
      <c r="I650" s="25">
        <v>2019</v>
      </c>
      <c r="J650" s="25">
        <v>2030</v>
      </c>
      <c r="K650" s="25" t="s">
        <v>36</v>
      </c>
      <c r="L650" s="25"/>
      <c r="M650" s="25" t="s">
        <v>139</v>
      </c>
      <c r="N650" s="25" t="s">
        <v>2973</v>
      </c>
      <c r="O650" s="25" t="s">
        <v>37</v>
      </c>
      <c r="P650" s="26" t="s">
        <v>460</v>
      </c>
      <c r="Q650" s="26"/>
      <c r="R650" s="26"/>
      <c r="S650" s="27" t="s">
        <v>2974</v>
      </c>
      <c r="T650" s="27"/>
      <c r="U650" s="27"/>
      <c r="V650" s="28">
        <v>10000</v>
      </c>
      <c r="W650" s="34"/>
      <c r="X650" s="30">
        <v>10000</v>
      </c>
      <c r="Y650" s="34" t="s">
        <v>42</v>
      </c>
      <c r="Z650" s="29"/>
      <c r="AA650" s="29"/>
      <c r="AB650" s="29"/>
      <c r="AC650" s="29" t="s">
        <v>2943</v>
      </c>
      <c r="AD650" s="31" t="s">
        <v>30</v>
      </c>
      <c r="AE650" s="31" t="s">
        <v>181</v>
      </c>
    </row>
    <row r="651" spans="1:31" s="35" customFormat="1" ht="60" x14ac:dyDescent="0.2">
      <c r="A651" s="24" t="s">
        <v>2852</v>
      </c>
      <c r="B651" s="25">
        <v>27</v>
      </c>
      <c r="C651" s="25" t="s">
        <v>30</v>
      </c>
      <c r="D651" s="16" t="s">
        <v>676</v>
      </c>
      <c r="E651" s="32" t="s">
        <v>2975</v>
      </c>
      <c r="F651" s="32" t="s">
        <v>2976</v>
      </c>
      <c r="G651" s="33" t="s">
        <v>2977</v>
      </c>
      <c r="H651" s="32" t="s">
        <v>2978</v>
      </c>
      <c r="I651" s="25">
        <v>2019</v>
      </c>
      <c r="J651" s="25">
        <v>2030</v>
      </c>
      <c r="K651" s="25" t="s">
        <v>36</v>
      </c>
      <c r="L651" s="25"/>
      <c r="M651" s="25" t="s">
        <v>139</v>
      </c>
      <c r="N651" s="25" t="s">
        <v>2337</v>
      </c>
      <c r="O651" s="25" t="s">
        <v>1492</v>
      </c>
      <c r="P651" s="26" t="s">
        <v>186</v>
      </c>
      <c r="Q651" s="26"/>
      <c r="R651" s="26"/>
      <c r="S651" s="27" t="s">
        <v>2979</v>
      </c>
      <c r="T651" s="27"/>
      <c r="U651" s="27"/>
      <c r="V651" s="28">
        <v>12000</v>
      </c>
      <c r="W651" s="34"/>
      <c r="X651" s="30">
        <v>12000</v>
      </c>
      <c r="Y651" s="34" t="s">
        <v>42</v>
      </c>
      <c r="Z651" s="29" t="s">
        <v>52</v>
      </c>
      <c r="AA651" s="29" t="s">
        <v>300</v>
      </c>
      <c r="AB651" s="29" t="s">
        <v>221</v>
      </c>
      <c r="AC651" s="29" t="s">
        <v>2969</v>
      </c>
      <c r="AD651" s="31" t="s">
        <v>30</v>
      </c>
      <c r="AE651" s="31" t="s">
        <v>31</v>
      </c>
    </row>
    <row r="652" spans="1:31" s="35" customFormat="1" ht="48" x14ac:dyDescent="0.2">
      <c r="A652" s="24" t="s">
        <v>2852</v>
      </c>
      <c r="B652" s="25">
        <v>28</v>
      </c>
      <c r="C652" s="25" t="s">
        <v>30</v>
      </c>
      <c r="D652" s="16" t="s">
        <v>676</v>
      </c>
      <c r="E652" s="32" t="s">
        <v>2980</v>
      </c>
      <c r="F652" s="32" t="s">
        <v>2981</v>
      </c>
      <c r="G652" s="33" t="s">
        <v>2982</v>
      </c>
      <c r="H652" s="32" t="s">
        <v>2978</v>
      </c>
      <c r="I652" s="25">
        <v>2019</v>
      </c>
      <c r="J652" s="25">
        <v>2030</v>
      </c>
      <c r="K652" s="25" t="s">
        <v>36</v>
      </c>
      <c r="L652" s="25"/>
      <c r="M652" s="25"/>
      <c r="N652" s="25" t="s">
        <v>602</v>
      </c>
      <c r="O652" s="25" t="s">
        <v>1492</v>
      </c>
      <c r="P652" s="26" t="s">
        <v>186</v>
      </c>
      <c r="Q652" s="26" t="s">
        <v>123</v>
      </c>
      <c r="R652" s="26" t="s">
        <v>38</v>
      </c>
      <c r="S652" s="27" t="s">
        <v>2983</v>
      </c>
      <c r="T652" s="27"/>
      <c r="U652" s="27"/>
      <c r="V652" s="28">
        <v>15000</v>
      </c>
      <c r="W652" s="34"/>
      <c r="X652" s="30">
        <v>15000</v>
      </c>
      <c r="Y652" s="34" t="s">
        <v>42</v>
      </c>
      <c r="Z652" s="29" t="s">
        <v>52</v>
      </c>
      <c r="AA652" s="29" t="s">
        <v>145</v>
      </c>
      <c r="AB652" s="29"/>
      <c r="AC652" s="29" t="s">
        <v>2984</v>
      </c>
      <c r="AD652" s="31" t="s">
        <v>30</v>
      </c>
      <c r="AE652" s="31" t="s">
        <v>31</v>
      </c>
    </row>
    <row r="653" spans="1:31" s="35" customFormat="1" ht="96" x14ac:dyDescent="0.2">
      <c r="A653" s="24" t="s">
        <v>2852</v>
      </c>
      <c r="B653" s="25">
        <v>29</v>
      </c>
      <c r="C653" s="25" t="s">
        <v>30</v>
      </c>
      <c r="D653" s="16" t="s">
        <v>676</v>
      </c>
      <c r="E653" s="32" t="s">
        <v>2985</v>
      </c>
      <c r="F653" s="32" t="s">
        <v>2986</v>
      </c>
      <c r="G653" s="33" t="s">
        <v>2987</v>
      </c>
      <c r="H653" s="32" t="s">
        <v>2978</v>
      </c>
      <c r="I653" s="25">
        <v>2020</v>
      </c>
      <c r="J653" s="25">
        <v>2030</v>
      </c>
      <c r="K653" s="25" t="s">
        <v>36</v>
      </c>
      <c r="L653" s="25"/>
      <c r="M653" s="25"/>
      <c r="N653" s="25" t="s">
        <v>2988</v>
      </c>
      <c r="O653" s="25" t="s">
        <v>1492</v>
      </c>
      <c r="P653" s="26" t="s">
        <v>186</v>
      </c>
      <c r="Q653" s="26"/>
      <c r="R653" s="26"/>
      <c r="S653" s="27" t="s">
        <v>2983</v>
      </c>
      <c r="T653" s="27"/>
      <c r="U653" s="27"/>
      <c r="V653" s="28">
        <v>8000</v>
      </c>
      <c r="W653" s="34"/>
      <c r="X653" s="30"/>
      <c r="Y653" s="34" t="s">
        <v>42</v>
      </c>
      <c r="Z653" s="29"/>
      <c r="AA653" s="29"/>
      <c r="AB653" s="29"/>
      <c r="AC653" s="29" t="s">
        <v>2984</v>
      </c>
      <c r="AD653" s="31" t="s">
        <v>30</v>
      </c>
      <c r="AE653" s="31" t="s">
        <v>31</v>
      </c>
    </row>
    <row r="654" spans="1:31" s="35" customFormat="1" ht="96" x14ac:dyDescent="0.2">
      <c r="A654" s="24" t="s">
        <v>2852</v>
      </c>
      <c r="B654" s="25">
        <v>30</v>
      </c>
      <c r="C654" s="25" t="s">
        <v>30</v>
      </c>
      <c r="D654" s="16" t="s">
        <v>676</v>
      </c>
      <c r="E654" s="32" t="s">
        <v>2989</v>
      </c>
      <c r="F654" s="32" t="s">
        <v>2990</v>
      </c>
      <c r="G654" s="33" t="s">
        <v>2991</v>
      </c>
      <c r="H654" s="32" t="s">
        <v>2978</v>
      </c>
      <c r="I654" s="25">
        <v>2019</v>
      </c>
      <c r="J654" s="25">
        <v>2030</v>
      </c>
      <c r="K654" s="25" t="s">
        <v>36</v>
      </c>
      <c r="L654" s="25"/>
      <c r="M654" s="25"/>
      <c r="N654" s="25"/>
      <c r="O654" s="25" t="s">
        <v>1492</v>
      </c>
      <c r="P654" s="26" t="s">
        <v>186</v>
      </c>
      <c r="Q654" s="26"/>
      <c r="R654" s="26"/>
      <c r="S654" s="27" t="s">
        <v>2992</v>
      </c>
      <c r="T654" s="27"/>
      <c r="U654" s="27"/>
      <c r="V654" s="28">
        <v>28000</v>
      </c>
      <c r="W654" s="34"/>
      <c r="X654" s="30">
        <v>28000</v>
      </c>
      <c r="Y654" s="34" t="s">
        <v>62</v>
      </c>
      <c r="Z654" s="29" t="s">
        <v>300</v>
      </c>
      <c r="AA654" s="29" t="s">
        <v>221</v>
      </c>
      <c r="AB654" s="29"/>
      <c r="AC654" s="29" t="s">
        <v>2984</v>
      </c>
      <c r="AD654" s="31" t="s">
        <v>30</v>
      </c>
      <c r="AE654" s="31" t="s">
        <v>31</v>
      </c>
    </row>
    <row r="655" spans="1:31" s="35" customFormat="1" ht="96" x14ac:dyDescent="0.2">
      <c r="A655" s="24" t="s">
        <v>2852</v>
      </c>
      <c r="B655" s="25">
        <v>31</v>
      </c>
      <c r="C655" s="25" t="s">
        <v>30</v>
      </c>
      <c r="D655" s="26" t="s">
        <v>106</v>
      </c>
      <c r="E655" s="32" t="s">
        <v>2993</v>
      </c>
      <c r="F655" s="32" t="s">
        <v>2994</v>
      </c>
      <c r="G655" s="33" t="s">
        <v>2995</v>
      </c>
      <c r="H655" s="32" t="s">
        <v>2996</v>
      </c>
      <c r="I655" s="25">
        <v>2020</v>
      </c>
      <c r="J655" s="25">
        <v>2030</v>
      </c>
      <c r="K655" s="25" t="s">
        <v>36</v>
      </c>
      <c r="L655" s="25"/>
      <c r="M655" s="25" t="s">
        <v>139</v>
      </c>
      <c r="N655" s="25" t="s">
        <v>2997</v>
      </c>
      <c r="O655" s="25" t="s">
        <v>1492</v>
      </c>
      <c r="P655" s="26" t="s">
        <v>186</v>
      </c>
      <c r="Q655" s="26" t="s">
        <v>123</v>
      </c>
      <c r="R655" s="26" t="s">
        <v>150</v>
      </c>
      <c r="S655" s="27" t="s">
        <v>2998</v>
      </c>
      <c r="T655" s="27"/>
      <c r="U655" s="27"/>
      <c r="V655" s="28">
        <v>15000</v>
      </c>
      <c r="W655" s="34"/>
      <c r="X655" s="30">
        <v>15000</v>
      </c>
      <c r="Y655" s="34" t="s">
        <v>42</v>
      </c>
      <c r="Z655" s="29" t="s">
        <v>400</v>
      </c>
      <c r="AA655" s="29" t="s">
        <v>285</v>
      </c>
      <c r="AB655" s="29" t="s">
        <v>52</v>
      </c>
      <c r="AC655" s="29"/>
      <c r="AD655" s="31" t="s">
        <v>30</v>
      </c>
      <c r="AE655" s="31" t="s">
        <v>106</v>
      </c>
    </row>
    <row r="656" spans="1:31" s="35" customFormat="1" ht="108" x14ac:dyDescent="0.2">
      <c r="A656" s="24" t="s">
        <v>1027</v>
      </c>
      <c r="B656" s="25">
        <v>1</v>
      </c>
      <c r="C656" s="25" t="s">
        <v>30</v>
      </c>
      <c r="D656" s="26" t="s">
        <v>47</v>
      </c>
      <c r="E656" s="32" t="s">
        <v>2121</v>
      </c>
      <c r="F656" s="32" t="s">
        <v>2122</v>
      </c>
      <c r="G656" s="33" t="s">
        <v>2123</v>
      </c>
      <c r="H656" s="32" t="s">
        <v>907</v>
      </c>
      <c r="I656" s="25">
        <v>2005</v>
      </c>
      <c r="J656" s="25">
        <v>2030</v>
      </c>
      <c r="K656" s="25" t="s">
        <v>57</v>
      </c>
      <c r="L656" s="25"/>
      <c r="M656" s="25"/>
      <c r="N656" s="25" t="s">
        <v>289</v>
      </c>
      <c r="O656" s="25" t="s">
        <v>46</v>
      </c>
      <c r="P656" s="26" t="s">
        <v>38</v>
      </c>
      <c r="Q656" s="26"/>
      <c r="R656" s="26"/>
      <c r="S656" s="27"/>
      <c r="T656" s="27" t="s">
        <v>2208</v>
      </c>
      <c r="U656" s="27" t="s">
        <v>2209</v>
      </c>
      <c r="V656" s="28"/>
      <c r="W656" s="34">
        <v>4000</v>
      </c>
      <c r="X656" s="30">
        <v>100000</v>
      </c>
      <c r="Y656" s="34" t="s">
        <v>116</v>
      </c>
      <c r="Z656" s="29" t="s">
        <v>221</v>
      </c>
      <c r="AA656" s="29"/>
      <c r="AB656" s="29"/>
      <c r="AC656" s="29" t="s">
        <v>2210</v>
      </c>
      <c r="AD656" s="31" t="s">
        <v>30</v>
      </c>
      <c r="AE656" s="31" t="s">
        <v>47</v>
      </c>
    </row>
    <row r="657" spans="1:31" s="35" customFormat="1" ht="108" x14ac:dyDescent="0.2">
      <c r="A657" s="24" t="s">
        <v>1027</v>
      </c>
      <c r="B657" s="25">
        <v>2</v>
      </c>
      <c r="C657" s="25" t="s">
        <v>58</v>
      </c>
      <c r="D657" s="26" t="s">
        <v>47</v>
      </c>
      <c r="E657" s="32" t="s">
        <v>2127</v>
      </c>
      <c r="F657" s="32" t="s">
        <v>2128</v>
      </c>
      <c r="G657" s="33" t="s">
        <v>2129</v>
      </c>
      <c r="H657" s="32" t="s">
        <v>907</v>
      </c>
      <c r="I657" s="25">
        <v>2018</v>
      </c>
      <c r="J657" s="25">
        <v>2020</v>
      </c>
      <c r="K657" s="25" t="s">
        <v>36</v>
      </c>
      <c r="L657" s="25"/>
      <c r="M657" s="25"/>
      <c r="N657" s="25" t="s">
        <v>289</v>
      </c>
      <c r="O657" s="25" t="s">
        <v>46</v>
      </c>
      <c r="P657" s="26" t="s">
        <v>38</v>
      </c>
      <c r="Q657" s="26"/>
      <c r="R657" s="26"/>
      <c r="S657" s="27"/>
      <c r="T657" s="27" t="s">
        <v>2208</v>
      </c>
      <c r="U657" s="27" t="s">
        <v>2209</v>
      </c>
      <c r="V657" s="28">
        <v>0</v>
      </c>
      <c r="W657" s="34"/>
      <c r="X657" s="30">
        <v>0</v>
      </c>
      <c r="Y657" s="34" t="s">
        <v>42</v>
      </c>
      <c r="Z657" s="29" t="s">
        <v>221</v>
      </c>
      <c r="AA657" s="29"/>
      <c r="AB657" s="29"/>
      <c r="AC657" s="29" t="s">
        <v>2210</v>
      </c>
      <c r="AD657" s="31" t="s">
        <v>58</v>
      </c>
      <c r="AE657" s="31" t="s">
        <v>47</v>
      </c>
    </row>
    <row r="658" spans="1:31" s="35" customFormat="1" ht="96" x14ac:dyDescent="0.2">
      <c r="A658" s="24" t="s">
        <v>1027</v>
      </c>
      <c r="B658" s="25">
        <v>3</v>
      </c>
      <c r="C658" s="25" t="s">
        <v>58</v>
      </c>
      <c r="D658" s="26" t="s">
        <v>47</v>
      </c>
      <c r="E658" s="32" t="s">
        <v>2130</v>
      </c>
      <c r="F658" s="32" t="s">
        <v>2131</v>
      </c>
      <c r="G658" s="33" t="s">
        <v>2132</v>
      </c>
      <c r="H658" s="32" t="s">
        <v>907</v>
      </c>
      <c r="I658" s="25">
        <v>2020</v>
      </c>
      <c r="J658" s="25">
        <v>2030</v>
      </c>
      <c r="K658" s="25" t="s">
        <v>36</v>
      </c>
      <c r="L658" s="25" t="s">
        <v>139</v>
      </c>
      <c r="M658" s="25"/>
      <c r="N658" s="25" t="s">
        <v>2133</v>
      </c>
      <c r="O658" s="25" t="s">
        <v>46</v>
      </c>
      <c r="P658" s="26" t="s">
        <v>38</v>
      </c>
      <c r="Q658" s="26"/>
      <c r="R658" s="26"/>
      <c r="S658" s="27"/>
      <c r="T658" s="27" t="s">
        <v>2211</v>
      </c>
      <c r="U658" s="27" t="s">
        <v>2212</v>
      </c>
      <c r="V658" s="28">
        <v>0</v>
      </c>
      <c r="W658" s="34"/>
      <c r="X658" s="30">
        <v>0</v>
      </c>
      <c r="Y658" s="34" t="s">
        <v>62</v>
      </c>
      <c r="Z658" s="29" t="s">
        <v>221</v>
      </c>
      <c r="AA658" s="29"/>
      <c r="AB658" s="29"/>
      <c r="AC658" s="29" t="s">
        <v>2136</v>
      </c>
      <c r="AD658" s="31" t="s">
        <v>58</v>
      </c>
      <c r="AE658" s="31" t="s">
        <v>47</v>
      </c>
    </row>
    <row r="659" spans="1:31" s="35" customFormat="1" ht="108" x14ac:dyDescent="0.2">
      <c r="A659" s="24" t="s">
        <v>1027</v>
      </c>
      <c r="B659" s="25">
        <v>4</v>
      </c>
      <c r="C659" s="25" t="s">
        <v>30</v>
      </c>
      <c r="D659" s="26" t="s">
        <v>47</v>
      </c>
      <c r="E659" s="32" t="s">
        <v>2137</v>
      </c>
      <c r="F659" s="32" t="s">
        <v>2138</v>
      </c>
      <c r="G659" s="33" t="s">
        <v>2213</v>
      </c>
      <c r="H659" s="32" t="s">
        <v>907</v>
      </c>
      <c r="I659" s="25">
        <v>2019</v>
      </c>
      <c r="J659" s="25">
        <v>2030</v>
      </c>
      <c r="K659" s="25" t="s">
        <v>36</v>
      </c>
      <c r="L659" s="25"/>
      <c r="M659" s="25"/>
      <c r="N659" s="25" t="s">
        <v>289</v>
      </c>
      <c r="O659" s="25" t="s">
        <v>46</v>
      </c>
      <c r="P659" s="26" t="s">
        <v>38</v>
      </c>
      <c r="Q659" s="26" t="s">
        <v>128</v>
      </c>
      <c r="R659" s="26"/>
      <c r="S659" s="27"/>
      <c r="T659" s="27" t="s">
        <v>2140</v>
      </c>
      <c r="U659" s="27" t="s">
        <v>2141</v>
      </c>
      <c r="V659" s="28">
        <v>2500</v>
      </c>
      <c r="W659" s="34">
        <v>2000</v>
      </c>
      <c r="X659" s="30">
        <v>24500</v>
      </c>
      <c r="Y659" s="34" t="s">
        <v>62</v>
      </c>
      <c r="Z659" s="29" t="s">
        <v>221</v>
      </c>
      <c r="AA659" s="29"/>
      <c r="AB659" s="29"/>
      <c r="AC659" s="29" t="s">
        <v>2210</v>
      </c>
      <c r="AD659" s="31" t="s">
        <v>30</v>
      </c>
      <c r="AE659" s="31" t="s">
        <v>47</v>
      </c>
    </row>
    <row r="660" spans="1:31" s="35" customFormat="1" ht="96" x14ac:dyDescent="0.2">
      <c r="A660" s="24" t="s">
        <v>1027</v>
      </c>
      <c r="B660" s="25">
        <v>5</v>
      </c>
      <c r="C660" s="25" t="s">
        <v>216</v>
      </c>
      <c r="D660" s="26" t="s">
        <v>47</v>
      </c>
      <c r="E660" s="32" t="s">
        <v>2142</v>
      </c>
      <c r="F660" s="32" t="s">
        <v>2143</v>
      </c>
      <c r="G660" s="33" t="s">
        <v>2144</v>
      </c>
      <c r="H660" s="32" t="s">
        <v>907</v>
      </c>
      <c r="I660" s="25">
        <v>2017</v>
      </c>
      <c r="J660" s="25">
        <v>2030</v>
      </c>
      <c r="K660" s="25" t="s">
        <v>57</v>
      </c>
      <c r="L660" s="25"/>
      <c r="M660" s="25"/>
      <c r="N660" s="25" t="s">
        <v>2145</v>
      </c>
      <c r="O660" s="25" t="s">
        <v>67</v>
      </c>
      <c r="P660" s="26" t="s">
        <v>128</v>
      </c>
      <c r="Q660" s="26" t="s">
        <v>248</v>
      </c>
      <c r="R660" s="26" t="s">
        <v>307</v>
      </c>
      <c r="S660" s="27"/>
      <c r="T660" s="27" t="s">
        <v>2146</v>
      </c>
      <c r="U660" s="27" t="s">
        <v>2147</v>
      </c>
      <c r="V660" s="28">
        <v>0</v>
      </c>
      <c r="W660" s="34"/>
      <c r="X660" s="30">
        <v>0</v>
      </c>
      <c r="Y660" s="34" t="s">
        <v>62</v>
      </c>
      <c r="Z660" s="29" t="s">
        <v>221</v>
      </c>
      <c r="AA660" s="29"/>
      <c r="AB660" s="29"/>
      <c r="AC660" s="29" t="s">
        <v>2136</v>
      </c>
      <c r="AD660" s="31" t="s">
        <v>216</v>
      </c>
      <c r="AE660" s="31" t="s">
        <v>47</v>
      </c>
    </row>
    <row r="661" spans="1:31" s="35" customFormat="1" ht="96" x14ac:dyDescent="0.2">
      <c r="A661" s="24" t="s">
        <v>1027</v>
      </c>
      <c r="B661" s="25">
        <v>6</v>
      </c>
      <c r="C661" s="25" t="s">
        <v>216</v>
      </c>
      <c r="D661" s="26" t="s">
        <v>47</v>
      </c>
      <c r="E661" s="32" t="s">
        <v>2214</v>
      </c>
      <c r="F661" s="32" t="s">
        <v>2149</v>
      </c>
      <c r="G661" s="33" t="s">
        <v>2150</v>
      </c>
      <c r="H661" s="32" t="s">
        <v>907</v>
      </c>
      <c r="I661" s="25">
        <v>2018</v>
      </c>
      <c r="J661" s="25">
        <v>2030</v>
      </c>
      <c r="K661" s="25" t="s">
        <v>36</v>
      </c>
      <c r="L661" s="25"/>
      <c r="M661" s="25"/>
      <c r="N661" s="25" t="s">
        <v>602</v>
      </c>
      <c r="O661" s="25" t="s">
        <v>67</v>
      </c>
      <c r="P661" s="26" t="s">
        <v>174</v>
      </c>
      <c r="Q661" s="26" t="s">
        <v>248</v>
      </c>
      <c r="R661" s="26" t="s">
        <v>307</v>
      </c>
      <c r="S661" s="27"/>
      <c r="T661" s="27" t="s">
        <v>2215</v>
      </c>
      <c r="U661" s="27" t="s">
        <v>2216</v>
      </c>
      <c r="V661" s="28">
        <v>0</v>
      </c>
      <c r="W661" s="34"/>
      <c r="X661" s="30">
        <v>0</v>
      </c>
      <c r="Y661" s="34" t="s">
        <v>42</v>
      </c>
      <c r="Z661" s="29" t="s">
        <v>221</v>
      </c>
      <c r="AA661" s="29"/>
      <c r="AB661" s="29"/>
      <c r="AC661" s="29" t="s">
        <v>2136</v>
      </c>
      <c r="AD661" s="31" t="s">
        <v>216</v>
      </c>
      <c r="AE661" s="31" t="s">
        <v>47</v>
      </c>
    </row>
    <row r="662" spans="1:31" s="35" customFormat="1" ht="48" x14ac:dyDescent="0.2">
      <c r="A662" s="24" t="s">
        <v>1027</v>
      </c>
      <c r="B662" s="25">
        <v>7</v>
      </c>
      <c r="C662" s="25" t="s">
        <v>58</v>
      </c>
      <c r="D662" s="26" t="s">
        <v>52</v>
      </c>
      <c r="E662" s="32" t="s">
        <v>2153</v>
      </c>
      <c r="F662" s="32" t="s">
        <v>2154</v>
      </c>
      <c r="G662" s="33" t="s">
        <v>2217</v>
      </c>
      <c r="H662" s="32" t="s">
        <v>907</v>
      </c>
      <c r="I662" s="25">
        <v>2018</v>
      </c>
      <c r="J662" s="25">
        <v>2020</v>
      </c>
      <c r="K662" s="25" t="s">
        <v>36</v>
      </c>
      <c r="L662" s="25" t="s">
        <v>139</v>
      </c>
      <c r="M662" s="25"/>
      <c r="N662" s="25" t="s">
        <v>289</v>
      </c>
      <c r="O662" s="25" t="s">
        <v>67</v>
      </c>
      <c r="P662" s="26" t="s">
        <v>68</v>
      </c>
      <c r="Q662" s="26"/>
      <c r="R662" s="26"/>
      <c r="S662" s="27"/>
      <c r="T662" s="27" t="s">
        <v>2156</v>
      </c>
      <c r="U662" s="27" t="s">
        <v>2157</v>
      </c>
      <c r="V662" s="28">
        <v>0</v>
      </c>
      <c r="W662" s="34"/>
      <c r="X662" s="30">
        <v>0</v>
      </c>
      <c r="Y662" s="34" t="s">
        <v>42</v>
      </c>
      <c r="Z662" s="29"/>
      <c r="AA662" s="29"/>
      <c r="AB662" s="29"/>
      <c r="AC662" s="29"/>
      <c r="AD662" s="31" t="s">
        <v>58</v>
      </c>
      <c r="AE662" s="31" t="s">
        <v>52</v>
      </c>
    </row>
    <row r="663" spans="1:31" s="35" customFormat="1" ht="36" x14ac:dyDescent="0.2">
      <c r="A663" s="24" t="s">
        <v>1027</v>
      </c>
      <c r="B663" s="25">
        <v>8</v>
      </c>
      <c r="C663" s="25" t="s">
        <v>58</v>
      </c>
      <c r="D663" s="26" t="s">
        <v>52</v>
      </c>
      <c r="E663" s="32" t="s">
        <v>2159</v>
      </c>
      <c r="F663" s="32" t="s">
        <v>2160</v>
      </c>
      <c r="G663" s="33" t="s">
        <v>2161</v>
      </c>
      <c r="H663" s="32" t="s">
        <v>907</v>
      </c>
      <c r="I663" s="25">
        <v>2018</v>
      </c>
      <c r="J663" s="25">
        <v>2030</v>
      </c>
      <c r="K663" s="25" t="s">
        <v>36</v>
      </c>
      <c r="L663" s="25" t="s">
        <v>139</v>
      </c>
      <c r="M663" s="25"/>
      <c r="N663" s="25" t="s">
        <v>289</v>
      </c>
      <c r="O663" s="25" t="s">
        <v>67</v>
      </c>
      <c r="P663" s="26" t="s">
        <v>68</v>
      </c>
      <c r="Q663" s="26"/>
      <c r="R663" s="26"/>
      <c r="S663" s="27"/>
      <c r="T663" s="27" t="s">
        <v>2156</v>
      </c>
      <c r="U663" s="27" t="s">
        <v>2157</v>
      </c>
      <c r="V663" s="28">
        <v>3500</v>
      </c>
      <c r="W663" s="34"/>
      <c r="X663" s="30">
        <v>3500</v>
      </c>
      <c r="Y663" s="34" t="s">
        <v>42</v>
      </c>
      <c r="Z663" s="29"/>
      <c r="AA663" s="29"/>
      <c r="AB663" s="29"/>
      <c r="AC663" s="29"/>
      <c r="AD663" s="31" t="s">
        <v>58</v>
      </c>
      <c r="AE663" s="31" t="s">
        <v>52</v>
      </c>
    </row>
    <row r="664" spans="1:31" s="35" customFormat="1" ht="72" x14ac:dyDescent="0.2">
      <c r="A664" s="24" t="s">
        <v>1027</v>
      </c>
      <c r="B664" s="25">
        <v>9</v>
      </c>
      <c r="C664" s="25" t="s">
        <v>58</v>
      </c>
      <c r="D664" s="26" t="s">
        <v>52</v>
      </c>
      <c r="E664" s="32" t="s">
        <v>987</v>
      </c>
      <c r="F664" s="32" t="s">
        <v>2162</v>
      </c>
      <c r="G664" s="33" t="s">
        <v>2163</v>
      </c>
      <c r="H664" s="32" t="s">
        <v>907</v>
      </c>
      <c r="I664" s="25">
        <v>2020</v>
      </c>
      <c r="J664" s="25">
        <v>2030</v>
      </c>
      <c r="K664" s="25" t="s">
        <v>36</v>
      </c>
      <c r="L664" s="25" t="s">
        <v>139</v>
      </c>
      <c r="M664" s="25"/>
      <c r="N664" s="25" t="s">
        <v>289</v>
      </c>
      <c r="O664" s="25" t="s">
        <v>67</v>
      </c>
      <c r="P664" s="26" t="s">
        <v>68</v>
      </c>
      <c r="Q664" s="26" t="s">
        <v>396</v>
      </c>
      <c r="R664" s="26"/>
      <c r="S664" s="27"/>
      <c r="T664" s="27" t="s">
        <v>2156</v>
      </c>
      <c r="U664" s="27" t="s">
        <v>2157</v>
      </c>
      <c r="V664" s="28">
        <v>20000</v>
      </c>
      <c r="W664" s="34"/>
      <c r="X664" s="30">
        <v>20000</v>
      </c>
      <c r="Y664" s="34" t="s">
        <v>62</v>
      </c>
      <c r="Z664" s="29"/>
      <c r="AA664" s="29"/>
      <c r="AB664" s="29"/>
      <c r="AC664" s="29"/>
      <c r="AD664" s="31" t="s">
        <v>58</v>
      </c>
      <c r="AE664" s="31" t="s">
        <v>52</v>
      </c>
    </row>
    <row r="665" spans="1:31" s="35" customFormat="1" ht="48" x14ac:dyDescent="0.2">
      <c r="A665" s="24" t="s">
        <v>1027</v>
      </c>
      <c r="B665" s="25">
        <v>10</v>
      </c>
      <c r="C665" s="25" t="s">
        <v>30</v>
      </c>
      <c r="D665" s="26" t="s">
        <v>52</v>
      </c>
      <c r="E665" s="32" t="s">
        <v>2166</v>
      </c>
      <c r="F665" s="32" t="s">
        <v>2167</v>
      </c>
      <c r="G665" s="33" t="s">
        <v>2168</v>
      </c>
      <c r="H665" s="32" t="s">
        <v>907</v>
      </c>
      <c r="I665" s="25">
        <v>2020</v>
      </c>
      <c r="J665" s="25">
        <v>2030</v>
      </c>
      <c r="K665" s="25" t="s">
        <v>36</v>
      </c>
      <c r="L665" s="25"/>
      <c r="M665" s="25"/>
      <c r="N665" s="25" t="s">
        <v>289</v>
      </c>
      <c r="O665" s="25" t="s">
        <v>1097</v>
      </c>
      <c r="P665" s="26" t="s">
        <v>39</v>
      </c>
      <c r="Q665" s="26" t="s">
        <v>40</v>
      </c>
      <c r="R665" s="26"/>
      <c r="S665" s="27"/>
      <c r="T665" s="27" t="s">
        <v>2169</v>
      </c>
      <c r="U665" s="27" t="s">
        <v>2170</v>
      </c>
      <c r="V665" s="28"/>
      <c r="W665" s="34">
        <v>500</v>
      </c>
      <c r="X665" s="30">
        <v>5000</v>
      </c>
      <c r="Y665" s="34" t="s">
        <v>42</v>
      </c>
      <c r="Z665" s="29"/>
      <c r="AA665" s="29"/>
      <c r="AB665" s="29"/>
      <c r="AC665" s="29"/>
      <c r="AD665" s="31" t="s">
        <v>30</v>
      </c>
      <c r="AE665" s="31" t="s">
        <v>52</v>
      </c>
    </row>
    <row r="666" spans="1:31" s="35" customFormat="1" ht="48" x14ac:dyDescent="0.2">
      <c r="A666" s="24" t="s">
        <v>1027</v>
      </c>
      <c r="B666" s="25">
        <v>11</v>
      </c>
      <c r="C666" s="25" t="s">
        <v>30</v>
      </c>
      <c r="D666" s="26" t="s">
        <v>52</v>
      </c>
      <c r="E666" s="32" t="s">
        <v>2171</v>
      </c>
      <c r="F666" s="32" t="s">
        <v>2172</v>
      </c>
      <c r="G666" s="33" t="s">
        <v>2173</v>
      </c>
      <c r="H666" s="32" t="s">
        <v>907</v>
      </c>
      <c r="I666" s="25">
        <v>2020</v>
      </c>
      <c r="J666" s="25">
        <v>2030</v>
      </c>
      <c r="K666" s="25" t="s">
        <v>36</v>
      </c>
      <c r="L666" s="25" t="s">
        <v>139</v>
      </c>
      <c r="M666" s="25"/>
      <c r="N666" s="25" t="s">
        <v>289</v>
      </c>
      <c r="O666" s="25" t="s">
        <v>67</v>
      </c>
      <c r="P666" s="26" t="s">
        <v>68</v>
      </c>
      <c r="Q666" s="26"/>
      <c r="R666" s="26"/>
      <c r="S666" s="27"/>
      <c r="T666" s="27" t="s">
        <v>2156</v>
      </c>
      <c r="U666" s="27" t="s">
        <v>2157</v>
      </c>
      <c r="V666" s="28">
        <v>20000</v>
      </c>
      <c r="W666" s="34"/>
      <c r="X666" s="30">
        <v>20000</v>
      </c>
      <c r="Y666" s="34" t="s">
        <v>62</v>
      </c>
      <c r="Z666" s="29"/>
      <c r="AA666" s="29"/>
      <c r="AB666" s="29"/>
      <c r="AC666" s="29"/>
      <c r="AD666" s="31" t="s">
        <v>30</v>
      </c>
      <c r="AE666" s="31" t="s">
        <v>52</v>
      </c>
    </row>
    <row r="667" spans="1:31" s="35" customFormat="1" ht="60" x14ac:dyDescent="0.2">
      <c r="A667" s="24" t="s">
        <v>1027</v>
      </c>
      <c r="B667" s="25">
        <v>12</v>
      </c>
      <c r="C667" s="25" t="s">
        <v>30</v>
      </c>
      <c r="D667" s="26" t="s">
        <v>291</v>
      </c>
      <c r="E667" s="32" t="s">
        <v>978</v>
      </c>
      <c r="F667" s="32" t="s">
        <v>2176</v>
      </c>
      <c r="G667" s="33" t="s">
        <v>2177</v>
      </c>
      <c r="H667" s="32" t="s">
        <v>907</v>
      </c>
      <c r="I667" s="25">
        <v>2022</v>
      </c>
      <c r="J667" s="25">
        <v>2025</v>
      </c>
      <c r="K667" s="25" t="s">
        <v>36</v>
      </c>
      <c r="L667" s="25"/>
      <c r="M667" s="25"/>
      <c r="N667" s="25" t="s">
        <v>289</v>
      </c>
      <c r="O667" s="25" t="s">
        <v>67</v>
      </c>
      <c r="P667" s="26" t="s">
        <v>80</v>
      </c>
      <c r="Q667" s="26"/>
      <c r="R667" s="26"/>
      <c r="S667" s="27"/>
      <c r="T667" s="27" t="s">
        <v>2178</v>
      </c>
      <c r="U667" s="27" t="s">
        <v>2179</v>
      </c>
      <c r="V667" s="28">
        <v>3750</v>
      </c>
      <c r="W667" s="34"/>
      <c r="X667" s="30">
        <v>3750</v>
      </c>
      <c r="Y667" s="34" t="s">
        <v>42</v>
      </c>
      <c r="Z667" s="29" t="s">
        <v>285</v>
      </c>
      <c r="AA667" s="29"/>
      <c r="AB667" s="29"/>
      <c r="AC667" s="29" t="s">
        <v>2180</v>
      </c>
      <c r="AD667" s="31" t="s">
        <v>30</v>
      </c>
      <c r="AE667" s="31" t="s">
        <v>291</v>
      </c>
    </row>
    <row r="668" spans="1:31" s="35" customFormat="1" ht="36" x14ac:dyDescent="0.2">
      <c r="A668" s="24" t="s">
        <v>1027</v>
      </c>
      <c r="B668" s="25">
        <v>13</v>
      </c>
      <c r="C668" s="25" t="s">
        <v>30</v>
      </c>
      <c r="D668" s="26" t="s">
        <v>291</v>
      </c>
      <c r="E668" s="32" t="s">
        <v>2181</v>
      </c>
      <c r="F668" s="32" t="s">
        <v>2182</v>
      </c>
      <c r="G668" s="33" t="s">
        <v>2183</v>
      </c>
      <c r="H668" s="32" t="s">
        <v>907</v>
      </c>
      <c r="I668" s="25">
        <v>2022</v>
      </c>
      <c r="J668" s="25">
        <v>2030</v>
      </c>
      <c r="K668" s="25" t="s">
        <v>36</v>
      </c>
      <c r="L668" s="25"/>
      <c r="M668" s="25"/>
      <c r="N668" s="25" t="s">
        <v>289</v>
      </c>
      <c r="O668" s="25" t="s">
        <v>37</v>
      </c>
      <c r="P668" s="26" t="s">
        <v>80</v>
      </c>
      <c r="Q668" s="26" t="s">
        <v>360</v>
      </c>
      <c r="R668" s="26"/>
      <c r="S668" s="27"/>
      <c r="T668" s="27" t="s">
        <v>2184</v>
      </c>
      <c r="U668" s="27" t="s">
        <v>2185</v>
      </c>
      <c r="V668" s="28">
        <v>3750</v>
      </c>
      <c r="W668" s="34"/>
      <c r="X668" s="30">
        <v>3750</v>
      </c>
      <c r="Y668" s="34" t="s">
        <v>42</v>
      </c>
      <c r="Z668" s="29"/>
      <c r="AA668" s="29"/>
      <c r="AB668" s="29"/>
      <c r="AC668" s="29"/>
      <c r="AD668" s="31" t="s">
        <v>30</v>
      </c>
      <c r="AE668" s="31" t="s">
        <v>291</v>
      </c>
    </row>
    <row r="669" spans="1:31" s="35" customFormat="1" ht="36" x14ac:dyDescent="0.2">
      <c r="A669" s="24" t="s">
        <v>1027</v>
      </c>
      <c r="B669" s="25">
        <v>14</v>
      </c>
      <c r="C669" s="25" t="s">
        <v>30</v>
      </c>
      <c r="D669" s="26" t="s">
        <v>181</v>
      </c>
      <c r="E669" s="32" t="s">
        <v>2186</v>
      </c>
      <c r="F669" s="32" t="s">
        <v>2187</v>
      </c>
      <c r="G669" s="33" t="s">
        <v>2218</v>
      </c>
      <c r="H669" s="32" t="s">
        <v>907</v>
      </c>
      <c r="I669" s="25">
        <v>2018</v>
      </c>
      <c r="J669" s="25">
        <v>2020</v>
      </c>
      <c r="K669" s="25" t="s">
        <v>36</v>
      </c>
      <c r="L669" s="25"/>
      <c r="M669" s="25"/>
      <c r="N669" s="25" t="s">
        <v>289</v>
      </c>
      <c r="O669" s="25" t="s">
        <v>37</v>
      </c>
      <c r="P669" s="26" t="s">
        <v>144</v>
      </c>
      <c r="Q669" s="26" t="s">
        <v>460</v>
      </c>
      <c r="R669" s="26" t="s">
        <v>605</v>
      </c>
      <c r="S669" s="27"/>
      <c r="T669" s="27" t="s">
        <v>2219</v>
      </c>
      <c r="U669" s="27" t="s">
        <v>2220</v>
      </c>
      <c r="V669" s="28">
        <v>3750</v>
      </c>
      <c r="W669" s="34"/>
      <c r="X669" s="30">
        <v>3750</v>
      </c>
      <c r="Y669" s="34" t="s">
        <v>42</v>
      </c>
      <c r="Z669" s="29"/>
      <c r="AA669" s="29"/>
      <c r="AB669" s="29"/>
      <c r="AC669" s="29"/>
      <c r="AD669" s="31" t="s">
        <v>30</v>
      </c>
      <c r="AE669" s="31" t="s">
        <v>181</v>
      </c>
    </row>
    <row r="670" spans="1:31" s="35" customFormat="1" ht="60" x14ac:dyDescent="0.2">
      <c r="A670" s="24" t="s">
        <v>1027</v>
      </c>
      <c r="B670" s="25">
        <v>15</v>
      </c>
      <c r="C670" s="25" t="s">
        <v>30</v>
      </c>
      <c r="D670" s="26" t="s">
        <v>181</v>
      </c>
      <c r="E670" s="32" t="s">
        <v>2191</v>
      </c>
      <c r="F670" s="32" t="s">
        <v>2192</v>
      </c>
      <c r="G670" s="33" t="s">
        <v>2221</v>
      </c>
      <c r="H670" s="32" t="s">
        <v>907</v>
      </c>
      <c r="I670" s="25">
        <v>2019</v>
      </c>
      <c r="J670" s="25">
        <v>2025</v>
      </c>
      <c r="K670" s="25" t="s">
        <v>36</v>
      </c>
      <c r="L670" s="25"/>
      <c r="M670" s="25"/>
      <c r="N670" s="25" t="s">
        <v>289</v>
      </c>
      <c r="O670" s="25" t="s">
        <v>37</v>
      </c>
      <c r="P670" s="26" t="s">
        <v>461</v>
      </c>
      <c r="Q670" s="26" t="s">
        <v>317</v>
      </c>
      <c r="R670" s="26" t="s">
        <v>186</v>
      </c>
      <c r="S670" s="27"/>
      <c r="T670" s="27" t="s">
        <v>2194</v>
      </c>
      <c r="U670" s="27" t="s">
        <v>2195</v>
      </c>
      <c r="V670" s="28"/>
      <c r="W670" s="34">
        <v>450</v>
      </c>
      <c r="X670" s="30">
        <v>2700</v>
      </c>
      <c r="Y670" s="34" t="s">
        <v>42</v>
      </c>
      <c r="Z670" s="29"/>
      <c r="AA670" s="29"/>
      <c r="AB670" s="29"/>
      <c r="AC670" s="29"/>
      <c r="AD670" s="31" t="s">
        <v>30</v>
      </c>
      <c r="AE670" s="31" t="s">
        <v>181</v>
      </c>
    </row>
    <row r="671" spans="1:31" s="35" customFormat="1" ht="48" x14ac:dyDescent="0.2">
      <c r="A671" s="24" t="s">
        <v>1027</v>
      </c>
      <c r="B671" s="25">
        <v>16</v>
      </c>
      <c r="C671" s="25" t="s">
        <v>30</v>
      </c>
      <c r="D671" s="26" t="s">
        <v>181</v>
      </c>
      <c r="E671" s="32" t="s">
        <v>2196</v>
      </c>
      <c r="F671" s="32" t="s">
        <v>2197</v>
      </c>
      <c r="G671" s="33" t="s">
        <v>2198</v>
      </c>
      <c r="H671" s="32" t="s">
        <v>907</v>
      </c>
      <c r="I671" s="25">
        <v>2020</v>
      </c>
      <c r="J671" s="25">
        <v>2025</v>
      </c>
      <c r="K671" s="25" t="s">
        <v>36</v>
      </c>
      <c r="L671" s="25"/>
      <c r="M671" s="25"/>
      <c r="N671" s="25" t="s">
        <v>289</v>
      </c>
      <c r="O671" s="25" t="s">
        <v>37</v>
      </c>
      <c r="P671" s="26" t="s">
        <v>186</v>
      </c>
      <c r="Q671" s="26" t="s">
        <v>461</v>
      </c>
      <c r="R671" s="26" t="s">
        <v>144</v>
      </c>
      <c r="S671" s="27"/>
      <c r="T671" s="27" t="s">
        <v>2222</v>
      </c>
      <c r="U671" s="27" t="s">
        <v>2223</v>
      </c>
      <c r="V671" s="28"/>
      <c r="W671" s="34">
        <v>450</v>
      </c>
      <c r="X671" s="30">
        <v>2250</v>
      </c>
      <c r="Y671" s="34" t="s">
        <v>42</v>
      </c>
      <c r="Z671" s="29"/>
      <c r="AA671" s="29"/>
      <c r="AB671" s="29"/>
      <c r="AC671" s="29"/>
      <c r="AD671" s="31" t="s">
        <v>30</v>
      </c>
      <c r="AE671" s="31" t="s">
        <v>181</v>
      </c>
    </row>
    <row r="672" spans="1:31" s="35" customFormat="1" ht="36" x14ac:dyDescent="0.2">
      <c r="A672" s="24" t="s">
        <v>1027</v>
      </c>
      <c r="B672" s="25">
        <v>17</v>
      </c>
      <c r="C672" s="25" t="s">
        <v>30</v>
      </c>
      <c r="D672" s="26" t="s">
        <v>106</v>
      </c>
      <c r="E672" s="32" t="s">
        <v>2199</v>
      </c>
      <c r="F672" s="32" t="s">
        <v>2200</v>
      </c>
      <c r="G672" s="33" t="s">
        <v>2201</v>
      </c>
      <c r="H672" s="32" t="s">
        <v>907</v>
      </c>
      <c r="I672" s="25">
        <v>2020</v>
      </c>
      <c r="J672" s="25">
        <v>2030</v>
      </c>
      <c r="K672" s="25" t="s">
        <v>36</v>
      </c>
      <c r="L672" s="25"/>
      <c r="M672" s="25"/>
      <c r="N672" s="25" t="s">
        <v>289</v>
      </c>
      <c r="O672" s="25" t="s">
        <v>1492</v>
      </c>
      <c r="P672" s="26" t="s">
        <v>186</v>
      </c>
      <c r="Q672" s="26"/>
      <c r="R672" s="26"/>
      <c r="S672" s="27"/>
      <c r="T672" s="27"/>
      <c r="U672" s="27"/>
      <c r="V672" s="28">
        <v>0</v>
      </c>
      <c r="W672" s="34"/>
      <c r="X672" s="30">
        <v>0</v>
      </c>
      <c r="Y672" s="34" t="s">
        <v>42</v>
      </c>
      <c r="Z672" s="29"/>
      <c r="AA672" s="29"/>
      <c r="AB672" s="29"/>
      <c r="AC672" s="29"/>
      <c r="AD672" s="31" t="s">
        <v>30</v>
      </c>
      <c r="AE672" s="31" t="s">
        <v>106</v>
      </c>
    </row>
    <row r="673" spans="1:31" s="35" customFormat="1" ht="48" x14ac:dyDescent="0.2">
      <c r="A673" s="24" t="s">
        <v>1027</v>
      </c>
      <c r="B673" s="25">
        <v>18</v>
      </c>
      <c r="C673" s="25" t="s">
        <v>30</v>
      </c>
      <c r="D673" s="26" t="s">
        <v>106</v>
      </c>
      <c r="E673" s="32" t="s">
        <v>2202</v>
      </c>
      <c r="F673" s="32" t="s">
        <v>2203</v>
      </c>
      <c r="G673" s="33" t="s">
        <v>2204</v>
      </c>
      <c r="H673" s="32" t="s">
        <v>907</v>
      </c>
      <c r="I673" s="25">
        <v>2020</v>
      </c>
      <c r="J673" s="25">
        <v>2030</v>
      </c>
      <c r="K673" s="25" t="s">
        <v>36</v>
      </c>
      <c r="L673" s="25"/>
      <c r="M673" s="25"/>
      <c r="N673" s="25" t="s">
        <v>289</v>
      </c>
      <c r="O673" s="25" t="s">
        <v>1492</v>
      </c>
      <c r="P673" s="26" t="s">
        <v>186</v>
      </c>
      <c r="Q673" s="26"/>
      <c r="R673" s="26"/>
      <c r="S673" s="27"/>
      <c r="T673" s="27"/>
      <c r="U673" s="27"/>
      <c r="V673" s="28"/>
      <c r="W673" s="34"/>
      <c r="X673" s="30">
        <v>0</v>
      </c>
      <c r="Y673" s="34" t="s">
        <v>62</v>
      </c>
      <c r="Z673" s="29"/>
      <c r="AA673" s="29"/>
      <c r="AB673" s="29"/>
      <c r="AC673" s="29"/>
      <c r="AD673" s="31" t="s">
        <v>30</v>
      </c>
      <c r="AE673" s="31" t="s">
        <v>106</v>
      </c>
    </row>
    <row r="674" spans="1:31" s="35" customFormat="1" ht="36" x14ac:dyDescent="0.2">
      <c r="A674" s="24" t="s">
        <v>1027</v>
      </c>
      <c r="B674" s="25">
        <v>19</v>
      </c>
      <c r="C674" s="25" t="s">
        <v>30</v>
      </c>
      <c r="D674" s="26" t="s">
        <v>175</v>
      </c>
      <c r="E674" s="32" t="s">
        <v>2205</v>
      </c>
      <c r="F674" s="32" t="s">
        <v>2206</v>
      </c>
      <c r="G674" s="33" t="s">
        <v>2207</v>
      </c>
      <c r="H674" s="32" t="s">
        <v>907</v>
      </c>
      <c r="I674" s="25">
        <v>2020</v>
      </c>
      <c r="J674" s="25">
        <v>2030</v>
      </c>
      <c r="K674" s="25" t="s">
        <v>36</v>
      </c>
      <c r="L674" s="25"/>
      <c r="M674" s="25"/>
      <c r="N674" s="25" t="s">
        <v>289</v>
      </c>
      <c r="O674" s="25" t="s">
        <v>1492</v>
      </c>
      <c r="P674" s="26" t="s">
        <v>179</v>
      </c>
      <c r="Q674" s="26" t="s">
        <v>186</v>
      </c>
      <c r="R674" s="26"/>
      <c r="S674" s="27"/>
      <c r="T674" s="27"/>
      <c r="U674" s="27"/>
      <c r="V674" s="28"/>
      <c r="W674" s="34"/>
      <c r="X674" s="30">
        <v>0</v>
      </c>
      <c r="Y674" s="34" t="s">
        <v>62</v>
      </c>
      <c r="Z674" s="29"/>
      <c r="AA674" s="29"/>
      <c r="AB674" s="29"/>
      <c r="AC674" s="29"/>
      <c r="AD674" s="31" t="s">
        <v>30</v>
      </c>
      <c r="AE674" s="31" t="s">
        <v>175</v>
      </c>
    </row>
    <row r="675" spans="1:31" ht="36.75" x14ac:dyDescent="0.25">
      <c r="A675" s="24" t="s">
        <v>784</v>
      </c>
      <c r="B675" s="25">
        <v>1</v>
      </c>
      <c r="C675" s="25" t="s">
        <v>30</v>
      </c>
      <c r="D675" s="26" t="s">
        <v>52</v>
      </c>
      <c r="E675" s="32" t="s">
        <v>785</v>
      </c>
      <c r="F675" s="32" t="s">
        <v>660</v>
      </c>
      <c r="G675" s="33"/>
      <c r="H675" s="32" t="s">
        <v>601</v>
      </c>
      <c r="I675" s="25">
        <v>2018</v>
      </c>
      <c r="J675" s="25">
        <v>2030</v>
      </c>
      <c r="K675" s="25" t="s">
        <v>57</v>
      </c>
      <c r="L675" s="25" t="s">
        <v>139</v>
      </c>
      <c r="M675" s="25" t="s">
        <v>139</v>
      </c>
      <c r="N675" s="25" t="s">
        <v>786</v>
      </c>
      <c r="O675" s="25" t="s">
        <v>67</v>
      </c>
      <c r="P675" s="26" t="s">
        <v>68</v>
      </c>
      <c r="Q675" s="26"/>
      <c r="R675" s="26"/>
      <c r="S675" s="27"/>
      <c r="T675" s="27" t="s">
        <v>787</v>
      </c>
      <c r="U675" s="27" t="s">
        <v>788</v>
      </c>
      <c r="V675" s="28">
        <v>2390033.968814</v>
      </c>
      <c r="W675" s="34">
        <v>0</v>
      </c>
      <c r="X675" s="30">
        <v>2390033.968814</v>
      </c>
      <c r="Y675" s="34" t="s">
        <v>116</v>
      </c>
      <c r="Z675" s="29" t="s">
        <v>52</v>
      </c>
      <c r="AA675" s="29"/>
      <c r="AB675" s="29"/>
      <c r="AC675" s="29" t="s">
        <v>789</v>
      </c>
      <c r="AD675" s="31" t="s">
        <v>30</v>
      </c>
      <c r="AE675" s="31" t="s">
        <v>52</v>
      </c>
    </row>
    <row r="676" spans="1:31" ht="36.75" x14ac:dyDescent="0.25">
      <c r="A676" s="24" t="s">
        <v>784</v>
      </c>
      <c r="B676" s="25">
        <v>2</v>
      </c>
      <c r="C676" s="25" t="s">
        <v>30</v>
      </c>
      <c r="D676" s="26" t="s">
        <v>52</v>
      </c>
      <c r="E676" s="32" t="s">
        <v>790</v>
      </c>
      <c r="F676" s="32" t="s">
        <v>791</v>
      </c>
      <c r="G676" s="33"/>
      <c r="H676" s="32" t="s">
        <v>601</v>
      </c>
      <c r="I676" s="25">
        <v>2019</v>
      </c>
      <c r="J676" s="25">
        <v>2025</v>
      </c>
      <c r="K676" s="25" t="s">
        <v>792</v>
      </c>
      <c r="L676" s="25"/>
      <c r="M676" s="25" t="s">
        <v>139</v>
      </c>
      <c r="N676" s="25" t="s">
        <v>786</v>
      </c>
      <c r="O676" s="25" t="s">
        <v>67</v>
      </c>
      <c r="P676" s="26" t="s">
        <v>68</v>
      </c>
      <c r="Q676" s="26"/>
      <c r="R676" s="26"/>
      <c r="S676" s="27"/>
      <c r="T676" s="27" t="s">
        <v>793</v>
      </c>
      <c r="U676" s="27" t="s">
        <v>794</v>
      </c>
      <c r="V676" s="28">
        <v>30000</v>
      </c>
      <c r="W676" s="34">
        <v>0</v>
      </c>
      <c r="X676" s="30">
        <v>30000</v>
      </c>
      <c r="Y676" s="34" t="s">
        <v>62</v>
      </c>
      <c r="Z676" s="29" t="s">
        <v>52</v>
      </c>
      <c r="AA676" s="29"/>
      <c r="AB676" s="29"/>
      <c r="AC676" s="29" t="s">
        <v>789</v>
      </c>
      <c r="AD676" s="31" t="s">
        <v>30</v>
      </c>
      <c r="AE676" s="31" t="s">
        <v>52</v>
      </c>
    </row>
    <row r="677" spans="1:31" ht="48.75" x14ac:dyDescent="0.25">
      <c r="A677" s="24" t="s">
        <v>784</v>
      </c>
      <c r="B677" s="25">
        <v>3</v>
      </c>
      <c r="C677" s="25" t="s">
        <v>30</v>
      </c>
      <c r="D677" s="26" t="s">
        <v>52</v>
      </c>
      <c r="E677" s="32" t="s">
        <v>795</v>
      </c>
      <c r="F677" s="32" t="s">
        <v>796</v>
      </c>
      <c r="G677" s="33"/>
      <c r="H677" s="32" t="s">
        <v>601</v>
      </c>
      <c r="I677" s="25">
        <v>2018</v>
      </c>
      <c r="J677" s="25">
        <v>2020</v>
      </c>
      <c r="K677" s="25" t="s">
        <v>792</v>
      </c>
      <c r="L677" s="25"/>
      <c r="M677" s="25"/>
      <c r="N677" s="25" t="s">
        <v>797</v>
      </c>
      <c r="O677" s="25" t="s">
        <v>67</v>
      </c>
      <c r="P677" s="26" t="s">
        <v>68</v>
      </c>
      <c r="Q677" s="26"/>
      <c r="R677" s="26"/>
      <c r="S677" s="27"/>
      <c r="T677" s="27"/>
      <c r="U677" s="27"/>
      <c r="V677" s="28">
        <v>6000</v>
      </c>
      <c r="W677" s="34">
        <v>0</v>
      </c>
      <c r="X677" s="30">
        <v>6000</v>
      </c>
      <c r="Y677" s="34" t="s">
        <v>42</v>
      </c>
      <c r="Z677" s="29" t="s">
        <v>52</v>
      </c>
      <c r="AA677" s="29"/>
      <c r="AB677" s="29"/>
      <c r="AC677" s="29" t="s">
        <v>789</v>
      </c>
      <c r="AD677" s="31" t="s">
        <v>30</v>
      </c>
      <c r="AE677" s="31" t="s">
        <v>52</v>
      </c>
    </row>
    <row r="678" spans="1:31" ht="36.75" x14ac:dyDescent="0.25">
      <c r="A678" s="24" t="s">
        <v>784</v>
      </c>
      <c r="B678" s="25">
        <v>4</v>
      </c>
      <c r="C678" s="25" t="s">
        <v>30</v>
      </c>
      <c r="D678" s="26" t="s">
        <v>52</v>
      </c>
      <c r="E678" s="32" t="s">
        <v>674</v>
      </c>
      <c r="F678" s="32" t="s">
        <v>798</v>
      </c>
      <c r="G678" s="33"/>
      <c r="H678" s="32" t="s">
        <v>601</v>
      </c>
      <c r="I678" s="25">
        <v>2020</v>
      </c>
      <c r="J678" s="25">
        <v>2025</v>
      </c>
      <c r="K678" s="25" t="s">
        <v>792</v>
      </c>
      <c r="L678" s="25"/>
      <c r="M678" s="25"/>
      <c r="N678" s="25"/>
      <c r="O678" s="25" t="s">
        <v>67</v>
      </c>
      <c r="P678" s="26" t="s">
        <v>68</v>
      </c>
      <c r="Q678" s="26"/>
      <c r="R678" s="26"/>
      <c r="S678" s="27"/>
      <c r="T678" s="27"/>
      <c r="U678" s="27"/>
      <c r="V678" s="28">
        <v>0</v>
      </c>
      <c r="W678" s="34">
        <v>2000</v>
      </c>
      <c r="X678" s="30">
        <v>10000</v>
      </c>
      <c r="Y678" s="34" t="s">
        <v>42</v>
      </c>
      <c r="Z678" s="29" t="s">
        <v>52</v>
      </c>
      <c r="AA678" s="29"/>
      <c r="AB678" s="29"/>
      <c r="AC678" s="29"/>
      <c r="AD678" s="31" t="s">
        <v>30</v>
      </c>
      <c r="AE678" s="31" t="s">
        <v>52</v>
      </c>
    </row>
    <row r="679" spans="1:31" ht="24.75" x14ac:dyDescent="0.25">
      <c r="A679" s="24" t="s">
        <v>784</v>
      </c>
      <c r="B679" s="25">
        <v>5</v>
      </c>
      <c r="C679" s="25" t="s">
        <v>30</v>
      </c>
      <c r="D679" s="26" t="s">
        <v>52</v>
      </c>
      <c r="E679" s="32" t="s">
        <v>799</v>
      </c>
      <c r="F679" s="32" t="s">
        <v>800</v>
      </c>
      <c r="G679" s="33"/>
      <c r="H679" s="32" t="s">
        <v>601</v>
      </c>
      <c r="I679" s="25">
        <v>2017</v>
      </c>
      <c r="J679" s="25">
        <v>2030</v>
      </c>
      <c r="K679" s="25" t="s">
        <v>57</v>
      </c>
      <c r="L679" s="25"/>
      <c r="M679" s="25"/>
      <c r="N679" s="25"/>
      <c r="O679" s="25" t="s">
        <v>111</v>
      </c>
      <c r="P679" s="26" t="s">
        <v>112</v>
      </c>
      <c r="Q679" s="26"/>
      <c r="R679" s="26"/>
      <c r="S679" s="27"/>
      <c r="T679" s="27"/>
      <c r="U679" s="27"/>
      <c r="V679" s="28">
        <v>60000</v>
      </c>
      <c r="W679" s="34">
        <v>0</v>
      </c>
      <c r="X679" s="30">
        <v>60000</v>
      </c>
      <c r="Y679" s="34" t="s">
        <v>116</v>
      </c>
      <c r="Z679" s="29" t="s">
        <v>300</v>
      </c>
      <c r="AA679" s="29"/>
      <c r="AB679" s="29"/>
      <c r="AC679" s="29" t="s">
        <v>801</v>
      </c>
      <c r="AD679" s="31" t="s">
        <v>30</v>
      </c>
      <c r="AE679" s="31" t="s">
        <v>52</v>
      </c>
    </row>
    <row r="680" spans="1:31" ht="24.75" x14ac:dyDescent="0.25">
      <c r="A680" s="24" t="s">
        <v>784</v>
      </c>
      <c r="B680" s="25">
        <v>6</v>
      </c>
      <c r="C680" s="25" t="s">
        <v>58</v>
      </c>
      <c r="D680" s="16" t="s">
        <v>676</v>
      </c>
      <c r="E680" s="32" t="s">
        <v>679</v>
      </c>
      <c r="F680" s="32" t="s">
        <v>802</v>
      </c>
      <c r="G680" s="33"/>
      <c r="H680" s="32" t="s">
        <v>601</v>
      </c>
      <c r="I680" s="25">
        <v>2017</v>
      </c>
      <c r="J680" s="25">
        <v>2018</v>
      </c>
      <c r="K680" s="25" t="s">
        <v>57</v>
      </c>
      <c r="L680" s="25"/>
      <c r="M680" s="25" t="s">
        <v>139</v>
      </c>
      <c r="N680" s="25" t="s">
        <v>609</v>
      </c>
      <c r="O680" s="25" t="s">
        <v>46</v>
      </c>
      <c r="P680" s="26" t="s">
        <v>38</v>
      </c>
      <c r="Q680" s="26" t="s">
        <v>123</v>
      </c>
      <c r="R680" s="26"/>
      <c r="S680" s="27"/>
      <c r="T680" s="27" t="s">
        <v>803</v>
      </c>
      <c r="U680" s="27" t="s">
        <v>804</v>
      </c>
      <c r="V680" s="28">
        <v>3200</v>
      </c>
      <c r="W680" s="34">
        <v>0</v>
      </c>
      <c r="X680" s="30">
        <v>3200</v>
      </c>
      <c r="Y680" s="34" t="s">
        <v>42</v>
      </c>
      <c r="Z680" s="29" t="s">
        <v>106</v>
      </c>
      <c r="AA680" s="29"/>
      <c r="AB680" s="29"/>
      <c r="AC680" s="29" t="s">
        <v>805</v>
      </c>
      <c r="AD680" s="31" t="s">
        <v>58</v>
      </c>
      <c r="AE680" s="31" t="s">
        <v>31</v>
      </c>
    </row>
    <row r="681" spans="1:31" ht="36.75" x14ac:dyDescent="0.25">
      <c r="A681" s="24" t="s">
        <v>784</v>
      </c>
      <c r="B681" s="25">
        <v>7</v>
      </c>
      <c r="C681" s="25" t="s">
        <v>30</v>
      </c>
      <c r="D681" s="16" t="s">
        <v>676</v>
      </c>
      <c r="E681" s="32" t="s">
        <v>806</v>
      </c>
      <c r="F681" s="32" t="s">
        <v>807</v>
      </c>
      <c r="G681" s="33"/>
      <c r="H681" s="32" t="s">
        <v>601</v>
      </c>
      <c r="I681" s="25">
        <v>2025</v>
      </c>
      <c r="J681" s="25">
        <v>2030</v>
      </c>
      <c r="K681" s="25" t="s">
        <v>792</v>
      </c>
      <c r="L681" s="25"/>
      <c r="M681" s="25"/>
      <c r="N681" s="25" t="s">
        <v>808</v>
      </c>
      <c r="O681" s="25" t="s">
        <v>37</v>
      </c>
      <c r="P681" s="26" t="s">
        <v>186</v>
      </c>
      <c r="Q681" s="26"/>
      <c r="R681" s="26"/>
      <c r="S681" s="27"/>
      <c r="T681" s="27"/>
      <c r="U681" s="27"/>
      <c r="V681" s="28">
        <v>3000</v>
      </c>
      <c r="W681" s="34">
        <v>300</v>
      </c>
      <c r="X681" s="30">
        <v>4500</v>
      </c>
      <c r="Y681" s="34" t="s">
        <v>42</v>
      </c>
      <c r="Z681" s="29" t="s">
        <v>106</v>
      </c>
      <c r="AA681" s="29"/>
      <c r="AB681" s="29"/>
      <c r="AC681" s="29"/>
      <c r="AD681" s="31" t="s">
        <v>30</v>
      </c>
      <c r="AE681" s="31" t="s">
        <v>31</v>
      </c>
    </row>
    <row r="682" spans="1:31" ht="24.75" x14ac:dyDescent="0.25">
      <c r="A682" s="24" t="s">
        <v>784</v>
      </c>
      <c r="B682" s="25">
        <v>8</v>
      </c>
      <c r="C682" s="25" t="s">
        <v>58</v>
      </c>
      <c r="D682" s="16" t="s">
        <v>676</v>
      </c>
      <c r="E682" s="32" t="s">
        <v>809</v>
      </c>
      <c r="F682" s="32" t="s">
        <v>810</v>
      </c>
      <c r="G682" s="33"/>
      <c r="H682" s="32" t="s">
        <v>811</v>
      </c>
      <c r="I682" s="25">
        <v>2015</v>
      </c>
      <c r="J682" s="25">
        <v>2016</v>
      </c>
      <c r="K682" s="25" t="s">
        <v>246</v>
      </c>
      <c r="L682" s="25"/>
      <c r="M682" s="25"/>
      <c r="N682" s="25" t="s">
        <v>812</v>
      </c>
      <c r="O682" s="25" t="s">
        <v>46</v>
      </c>
      <c r="P682" s="26" t="s">
        <v>38</v>
      </c>
      <c r="Q682" s="26"/>
      <c r="R682" s="26"/>
      <c r="S682" s="27"/>
      <c r="T682" s="27"/>
      <c r="U682" s="27"/>
      <c r="V682" s="28">
        <v>0</v>
      </c>
      <c r="W682" s="34">
        <v>0</v>
      </c>
      <c r="X682" s="30">
        <v>0</v>
      </c>
      <c r="Y682" s="34" t="s">
        <v>62</v>
      </c>
      <c r="Z682" s="29" t="s">
        <v>106</v>
      </c>
      <c r="AA682" s="29"/>
      <c r="AB682" s="29"/>
      <c r="AC682" s="29" t="s">
        <v>813</v>
      </c>
      <c r="AD682" s="31" t="s">
        <v>58</v>
      </c>
      <c r="AE682" s="31" t="s">
        <v>31</v>
      </c>
    </row>
    <row r="683" spans="1:31" ht="36.75" x14ac:dyDescent="0.25">
      <c r="A683" s="24" t="s">
        <v>784</v>
      </c>
      <c r="B683" s="25">
        <v>9</v>
      </c>
      <c r="C683" s="25" t="s">
        <v>30</v>
      </c>
      <c r="D683" s="16" t="s">
        <v>676</v>
      </c>
      <c r="E683" s="32" t="s">
        <v>814</v>
      </c>
      <c r="F683" s="32" t="s">
        <v>815</v>
      </c>
      <c r="G683" s="33"/>
      <c r="H683" s="32" t="s">
        <v>601</v>
      </c>
      <c r="I683" s="25">
        <v>2016</v>
      </c>
      <c r="J683" s="25">
        <v>2030</v>
      </c>
      <c r="K683" s="25" t="s">
        <v>57</v>
      </c>
      <c r="L683" s="25"/>
      <c r="M683" s="25" t="s">
        <v>139</v>
      </c>
      <c r="N683" s="25" t="s">
        <v>816</v>
      </c>
      <c r="O683" s="25" t="s">
        <v>46</v>
      </c>
      <c r="P683" s="26" t="s">
        <v>38</v>
      </c>
      <c r="Q683" s="26"/>
      <c r="R683" s="26"/>
      <c r="S683" s="27"/>
      <c r="T683" s="27" t="s">
        <v>817</v>
      </c>
      <c r="U683" s="27" t="s">
        <v>818</v>
      </c>
      <c r="V683" s="28">
        <v>0</v>
      </c>
      <c r="W683" s="34">
        <v>4500</v>
      </c>
      <c r="X683" s="30">
        <v>63000</v>
      </c>
      <c r="Y683" s="34" t="s">
        <v>116</v>
      </c>
      <c r="Z683" s="29" t="s">
        <v>221</v>
      </c>
      <c r="AA683" s="29"/>
      <c r="AB683" s="29"/>
      <c r="AC683" s="29"/>
      <c r="AD683" s="31" t="s">
        <v>30</v>
      </c>
      <c r="AE683" s="31" t="s">
        <v>31</v>
      </c>
    </row>
    <row r="684" spans="1:31" ht="24.75" x14ac:dyDescent="0.25">
      <c r="A684" s="24" t="s">
        <v>784</v>
      </c>
      <c r="B684" s="25">
        <v>10</v>
      </c>
      <c r="C684" s="25" t="s">
        <v>30</v>
      </c>
      <c r="D684" s="16" t="s">
        <v>676</v>
      </c>
      <c r="E684" s="32" t="s">
        <v>819</v>
      </c>
      <c r="F684" s="32" t="s">
        <v>820</v>
      </c>
      <c r="G684" s="33"/>
      <c r="H684" s="32" t="s">
        <v>601</v>
      </c>
      <c r="I684" s="25">
        <v>2018</v>
      </c>
      <c r="J684" s="25">
        <v>2025</v>
      </c>
      <c r="K684" s="25" t="s">
        <v>246</v>
      </c>
      <c r="L684" s="25"/>
      <c r="M684" s="25"/>
      <c r="N684" s="25"/>
      <c r="O684" s="25" t="s">
        <v>46</v>
      </c>
      <c r="P684" s="26" t="s">
        <v>38</v>
      </c>
      <c r="Q684" s="26"/>
      <c r="R684" s="26"/>
      <c r="S684" s="27"/>
      <c r="T684" s="27"/>
      <c r="U684" s="27"/>
      <c r="V684" s="28">
        <v>13000</v>
      </c>
      <c r="W684" s="34">
        <v>0</v>
      </c>
      <c r="X684" s="30">
        <v>13000</v>
      </c>
      <c r="Y684" s="34" t="s">
        <v>42</v>
      </c>
      <c r="Z684" s="29" t="s">
        <v>221</v>
      </c>
      <c r="AA684" s="29"/>
      <c r="AB684" s="29"/>
      <c r="AC684" s="29"/>
      <c r="AD684" s="31" t="s">
        <v>30</v>
      </c>
      <c r="AE684" s="31" t="s">
        <v>31</v>
      </c>
    </row>
    <row r="685" spans="1:31" ht="36.75" x14ac:dyDescent="0.25">
      <c r="A685" s="24" t="s">
        <v>784</v>
      </c>
      <c r="B685" s="25">
        <v>11</v>
      </c>
      <c r="C685" s="25" t="s">
        <v>30</v>
      </c>
      <c r="D685" s="16" t="s">
        <v>676</v>
      </c>
      <c r="E685" s="32" t="s">
        <v>821</v>
      </c>
      <c r="F685" s="32" t="s">
        <v>822</v>
      </c>
      <c r="G685" s="33"/>
      <c r="H685" s="32" t="s">
        <v>601</v>
      </c>
      <c r="I685" s="25">
        <v>2017</v>
      </c>
      <c r="J685" s="25">
        <v>2020</v>
      </c>
      <c r="K685" s="25" t="s">
        <v>792</v>
      </c>
      <c r="L685" s="25"/>
      <c r="M685" s="25"/>
      <c r="N685" s="25"/>
      <c r="O685" s="25" t="s">
        <v>46</v>
      </c>
      <c r="P685" s="26" t="s">
        <v>38</v>
      </c>
      <c r="Q685" s="26"/>
      <c r="R685" s="26"/>
      <c r="S685" s="27"/>
      <c r="T685" s="27"/>
      <c r="U685" s="27"/>
      <c r="V685" s="28">
        <v>0</v>
      </c>
      <c r="W685" s="34">
        <v>0</v>
      </c>
      <c r="X685" s="30">
        <v>0</v>
      </c>
      <c r="Y685" s="34" t="s">
        <v>42</v>
      </c>
      <c r="Z685" s="29" t="s">
        <v>300</v>
      </c>
      <c r="AA685" s="29"/>
      <c r="AB685" s="29"/>
      <c r="AC685" s="29"/>
      <c r="AD685" s="31" t="s">
        <v>30</v>
      </c>
      <c r="AE685" s="31" t="s">
        <v>31</v>
      </c>
    </row>
    <row r="686" spans="1:31" ht="36.75" x14ac:dyDescent="0.25">
      <c r="A686" s="24" t="s">
        <v>784</v>
      </c>
      <c r="B686" s="25">
        <v>12</v>
      </c>
      <c r="C686" s="25" t="s">
        <v>30</v>
      </c>
      <c r="D686" s="16" t="s">
        <v>676</v>
      </c>
      <c r="E686" s="32" t="s">
        <v>823</v>
      </c>
      <c r="F686" s="32" t="s">
        <v>824</v>
      </c>
      <c r="G686" s="33"/>
      <c r="H686" s="32" t="s">
        <v>601</v>
      </c>
      <c r="I686" s="25">
        <v>2017</v>
      </c>
      <c r="J686" s="25">
        <v>2019</v>
      </c>
      <c r="K686" s="25" t="s">
        <v>792</v>
      </c>
      <c r="L686" s="25"/>
      <c r="M686" s="25"/>
      <c r="N686" s="25"/>
      <c r="O686" s="25" t="s">
        <v>46</v>
      </c>
      <c r="P686" s="26" t="s">
        <v>38</v>
      </c>
      <c r="Q686" s="26"/>
      <c r="R686" s="26"/>
      <c r="S686" s="27"/>
      <c r="T686" s="27"/>
      <c r="U686" s="27"/>
      <c r="V686" s="28">
        <v>0</v>
      </c>
      <c r="W686" s="34">
        <v>0</v>
      </c>
      <c r="X686" s="30">
        <v>0</v>
      </c>
      <c r="Y686" s="34" t="s">
        <v>42</v>
      </c>
      <c r="Z686" s="29" t="s">
        <v>300</v>
      </c>
      <c r="AA686" s="29"/>
      <c r="AB686" s="29"/>
      <c r="AC686" s="29"/>
      <c r="AD686" s="31" t="s">
        <v>30</v>
      </c>
      <c r="AE686" s="31" t="s">
        <v>31</v>
      </c>
    </row>
    <row r="687" spans="1:31" ht="48.75" x14ac:dyDescent="0.25">
      <c r="A687" s="24" t="s">
        <v>784</v>
      </c>
      <c r="B687" s="25">
        <v>13</v>
      </c>
      <c r="C687" s="25" t="s">
        <v>233</v>
      </c>
      <c r="D687" s="16" t="s">
        <v>676</v>
      </c>
      <c r="E687" s="32" t="s">
        <v>825</v>
      </c>
      <c r="F687" s="32" t="s">
        <v>650</v>
      </c>
      <c r="G687" s="33"/>
      <c r="H687" s="32" t="s">
        <v>601</v>
      </c>
      <c r="I687" s="25">
        <v>2016</v>
      </c>
      <c r="J687" s="25">
        <v>2020</v>
      </c>
      <c r="K687" s="25" t="s">
        <v>57</v>
      </c>
      <c r="L687" s="25"/>
      <c r="M687" s="25"/>
      <c r="N687" s="25" t="s">
        <v>289</v>
      </c>
      <c r="O687" s="25" t="s">
        <v>46</v>
      </c>
      <c r="P687" s="26" t="s">
        <v>38</v>
      </c>
      <c r="Q687" s="26"/>
      <c r="R687" s="26"/>
      <c r="S687" s="27"/>
      <c r="T687" s="27"/>
      <c r="U687" s="27"/>
      <c r="V687" s="28">
        <v>95408</v>
      </c>
      <c r="W687" s="34">
        <v>0</v>
      </c>
      <c r="X687" s="30">
        <v>95408</v>
      </c>
      <c r="Y687" s="34" t="s">
        <v>116</v>
      </c>
      <c r="Z687" s="29" t="s">
        <v>106</v>
      </c>
      <c r="AA687" s="29"/>
      <c r="AB687" s="29"/>
      <c r="AC687" s="29" t="s">
        <v>826</v>
      </c>
      <c r="AD687" s="31" t="s">
        <v>233</v>
      </c>
      <c r="AE687" s="31" t="s">
        <v>31</v>
      </c>
    </row>
    <row r="688" spans="1:31" ht="24.75" x14ac:dyDescent="0.25">
      <c r="A688" s="24" t="s">
        <v>784</v>
      </c>
      <c r="B688" s="25">
        <v>14</v>
      </c>
      <c r="C688" s="25" t="s">
        <v>233</v>
      </c>
      <c r="D688" s="16" t="s">
        <v>676</v>
      </c>
      <c r="E688" s="32" t="s">
        <v>827</v>
      </c>
      <c r="F688" s="32" t="s">
        <v>828</v>
      </c>
      <c r="G688" s="33"/>
      <c r="H688" s="32" t="s">
        <v>601</v>
      </c>
      <c r="I688" s="25">
        <v>2017</v>
      </c>
      <c r="J688" s="25">
        <v>2030</v>
      </c>
      <c r="K688" s="25" t="s">
        <v>792</v>
      </c>
      <c r="L688" s="25"/>
      <c r="M688" s="25"/>
      <c r="N688" s="25" t="s">
        <v>609</v>
      </c>
      <c r="O688" s="25" t="s">
        <v>46</v>
      </c>
      <c r="P688" s="26" t="s">
        <v>38</v>
      </c>
      <c r="Q688" s="26" t="s">
        <v>112</v>
      </c>
      <c r="R688" s="26"/>
      <c r="S688" s="27"/>
      <c r="T688" s="27"/>
      <c r="U688" s="27"/>
      <c r="V688" s="28">
        <v>0</v>
      </c>
      <c r="W688" s="34">
        <v>0</v>
      </c>
      <c r="X688" s="30">
        <v>0</v>
      </c>
      <c r="Y688" s="34" t="s">
        <v>42</v>
      </c>
      <c r="Z688" s="29" t="s">
        <v>106</v>
      </c>
      <c r="AA688" s="29"/>
      <c r="AB688" s="29"/>
      <c r="AC688" s="29" t="s">
        <v>696</v>
      </c>
      <c r="AD688" s="31" t="s">
        <v>233</v>
      </c>
      <c r="AE688" s="31" t="s">
        <v>31</v>
      </c>
    </row>
    <row r="689" spans="1:31" ht="48.75" x14ac:dyDescent="0.25">
      <c r="A689" s="24" t="s">
        <v>784</v>
      </c>
      <c r="B689" s="25">
        <v>15</v>
      </c>
      <c r="C689" s="25" t="s">
        <v>233</v>
      </c>
      <c r="D689" s="26" t="s">
        <v>47</v>
      </c>
      <c r="E689" s="32" t="s">
        <v>692</v>
      </c>
      <c r="F689" s="32" t="s">
        <v>693</v>
      </c>
      <c r="G689" s="33"/>
      <c r="H689" s="32" t="s">
        <v>601</v>
      </c>
      <c r="I689" s="25">
        <v>2017</v>
      </c>
      <c r="J689" s="25">
        <v>2030</v>
      </c>
      <c r="K689" s="25" t="s">
        <v>792</v>
      </c>
      <c r="L689" s="25"/>
      <c r="M689" s="25"/>
      <c r="N689" s="25"/>
      <c r="O689" s="25" t="s">
        <v>46</v>
      </c>
      <c r="P689" s="26" t="s">
        <v>38</v>
      </c>
      <c r="Q689" s="26"/>
      <c r="R689" s="26"/>
      <c r="S689" s="27"/>
      <c r="T689" s="27"/>
      <c r="U689" s="27"/>
      <c r="V689" s="28">
        <v>0</v>
      </c>
      <c r="W689" s="34">
        <v>83000</v>
      </c>
      <c r="X689" s="30">
        <v>1079000</v>
      </c>
      <c r="Y689" s="34" t="s">
        <v>116</v>
      </c>
      <c r="Z689" s="29"/>
      <c r="AA689" s="29"/>
      <c r="AB689" s="29"/>
      <c r="AC689" s="29"/>
      <c r="AD689" s="31" t="s">
        <v>233</v>
      </c>
      <c r="AE689" s="31" t="s">
        <v>47</v>
      </c>
    </row>
    <row r="690" spans="1:31" ht="36.75" x14ac:dyDescent="0.25">
      <c r="A690" s="24" t="s">
        <v>784</v>
      </c>
      <c r="B690" s="25">
        <v>16</v>
      </c>
      <c r="C690" s="25" t="s">
        <v>30</v>
      </c>
      <c r="D690" s="26" t="s">
        <v>47</v>
      </c>
      <c r="E690" s="32" t="s">
        <v>829</v>
      </c>
      <c r="F690" s="32" t="s">
        <v>830</v>
      </c>
      <c r="G690" s="33"/>
      <c r="H690" s="32" t="s">
        <v>601</v>
      </c>
      <c r="I690" s="25">
        <v>2017</v>
      </c>
      <c r="J690" s="25">
        <v>2030</v>
      </c>
      <c r="K690" s="25" t="s">
        <v>57</v>
      </c>
      <c r="L690" s="25"/>
      <c r="M690" s="25"/>
      <c r="N690" s="25"/>
      <c r="O690" s="25" t="s">
        <v>46</v>
      </c>
      <c r="P690" s="26" t="s">
        <v>128</v>
      </c>
      <c r="Q690" s="26"/>
      <c r="R690" s="26"/>
      <c r="S690" s="27"/>
      <c r="T690" s="27"/>
      <c r="U690" s="27"/>
      <c r="V690" s="28">
        <v>0</v>
      </c>
      <c r="W690" s="34">
        <v>12000</v>
      </c>
      <c r="X690" s="30">
        <v>156000</v>
      </c>
      <c r="Y690" s="34" t="s">
        <v>116</v>
      </c>
      <c r="Z690" s="29" t="s">
        <v>300</v>
      </c>
      <c r="AA690" s="29"/>
      <c r="AB690" s="29"/>
      <c r="AC690" s="29" t="s">
        <v>831</v>
      </c>
      <c r="AD690" s="31" t="s">
        <v>30</v>
      </c>
      <c r="AE690" s="31" t="s">
        <v>47</v>
      </c>
    </row>
    <row r="691" spans="1:31" s="35" customFormat="1" ht="36" x14ac:dyDescent="0.2">
      <c r="A691" s="24" t="s">
        <v>598</v>
      </c>
      <c r="B691" s="25">
        <v>1</v>
      </c>
      <c r="C691" s="25" t="s">
        <v>30</v>
      </c>
      <c r="D691" s="16" t="s">
        <v>676</v>
      </c>
      <c r="E691" s="32" t="s">
        <v>599</v>
      </c>
      <c r="F691" s="32" t="s">
        <v>600</v>
      </c>
      <c r="G691" s="33"/>
      <c r="H691" s="32" t="s">
        <v>601</v>
      </c>
      <c r="I691" s="25">
        <v>2018</v>
      </c>
      <c r="J691" s="25">
        <v>2020</v>
      </c>
      <c r="K691" s="25" t="s">
        <v>36</v>
      </c>
      <c r="L691" s="25"/>
      <c r="M691" s="25" t="s">
        <v>139</v>
      </c>
      <c r="N691" s="25" t="s">
        <v>602</v>
      </c>
      <c r="O691" s="25" t="s">
        <v>37</v>
      </c>
      <c r="P691" s="26" t="s">
        <v>186</v>
      </c>
      <c r="Q691" s="26"/>
      <c r="R691" s="26"/>
      <c r="S691" s="27"/>
      <c r="T691" s="27"/>
      <c r="U691" s="27"/>
      <c r="V691" s="28">
        <v>2000</v>
      </c>
      <c r="W691" s="34"/>
      <c r="X691" s="30">
        <v>2000</v>
      </c>
      <c r="Y691" s="34" t="s">
        <v>42</v>
      </c>
      <c r="Z691" s="29"/>
      <c r="AA691" s="29"/>
      <c r="AB691" s="29"/>
      <c r="AC691" s="29"/>
      <c r="AD691" s="31" t="s">
        <v>30</v>
      </c>
      <c r="AE691" s="31" t="s">
        <v>31</v>
      </c>
    </row>
    <row r="692" spans="1:31" s="35" customFormat="1" ht="36" x14ac:dyDescent="0.2">
      <c r="A692" s="24" t="s">
        <v>598</v>
      </c>
      <c r="B692" s="25">
        <v>2</v>
      </c>
      <c r="C692" s="25" t="s">
        <v>30</v>
      </c>
      <c r="D692" s="26" t="s">
        <v>181</v>
      </c>
      <c r="E692" s="32" t="s">
        <v>603</v>
      </c>
      <c r="F692" s="32" t="s">
        <v>604</v>
      </c>
      <c r="G692" s="33"/>
      <c r="H692" s="32" t="s">
        <v>601</v>
      </c>
      <c r="I692" s="25">
        <v>2019</v>
      </c>
      <c r="J692" s="25">
        <v>2025</v>
      </c>
      <c r="K692" s="25" t="s">
        <v>36</v>
      </c>
      <c r="L692" s="25"/>
      <c r="M692" s="25"/>
      <c r="N692" s="25"/>
      <c r="O692" s="25" t="s">
        <v>37</v>
      </c>
      <c r="P692" s="26" t="s">
        <v>605</v>
      </c>
      <c r="Q692" s="26"/>
      <c r="R692" s="26"/>
      <c r="S692" s="27"/>
      <c r="T692" s="27"/>
      <c r="U692" s="27"/>
      <c r="V692" s="28">
        <v>1420</v>
      </c>
      <c r="W692" s="34"/>
      <c r="X692" s="30">
        <v>1420</v>
      </c>
      <c r="Y692" s="34" t="s">
        <v>42</v>
      </c>
      <c r="Z692" s="29"/>
      <c r="AA692" s="29"/>
      <c r="AB692" s="29"/>
      <c r="AC692" s="29"/>
      <c r="AD692" s="31" t="s">
        <v>30</v>
      </c>
      <c r="AE692" s="31" t="s">
        <v>181</v>
      </c>
    </row>
    <row r="693" spans="1:31" s="35" customFormat="1" ht="24" x14ac:dyDescent="0.2">
      <c r="A693" s="24" t="s">
        <v>598</v>
      </c>
      <c r="B693" s="25">
        <v>3</v>
      </c>
      <c r="C693" s="25" t="s">
        <v>30</v>
      </c>
      <c r="D693" s="16" t="s">
        <v>676</v>
      </c>
      <c r="E693" s="32" t="s">
        <v>606</v>
      </c>
      <c r="F693" s="32" t="s">
        <v>607</v>
      </c>
      <c r="G693" s="33"/>
      <c r="H693" s="32" t="s">
        <v>608</v>
      </c>
      <c r="I693" s="25">
        <v>2017</v>
      </c>
      <c r="J693" s="25">
        <v>2019</v>
      </c>
      <c r="K693" s="25" t="s">
        <v>36</v>
      </c>
      <c r="L693" s="25"/>
      <c r="M693" s="25" t="s">
        <v>139</v>
      </c>
      <c r="N693" s="25" t="s">
        <v>609</v>
      </c>
      <c r="O693" s="25" t="s">
        <v>46</v>
      </c>
      <c r="P693" s="26" t="s">
        <v>38</v>
      </c>
      <c r="Q693" s="26"/>
      <c r="R693" s="26"/>
      <c r="S693" s="27" t="s">
        <v>610</v>
      </c>
      <c r="T693" s="27"/>
      <c r="U693" s="27"/>
      <c r="V693" s="28">
        <v>3200</v>
      </c>
      <c r="W693" s="34"/>
      <c r="X693" s="30">
        <v>3200</v>
      </c>
      <c r="Y693" s="34" t="s">
        <v>42</v>
      </c>
      <c r="Z693" s="29"/>
      <c r="AA693" s="29"/>
      <c r="AB693" s="29"/>
      <c r="AC693" s="29" t="s">
        <v>611</v>
      </c>
      <c r="AD693" s="31" t="s">
        <v>30</v>
      </c>
      <c r="AE693" s="31" t="s">
        <v>31</v>
      </c>
    </row>
    <row r="694" spans="1:31" s="35" customFormat="1" ht="48" x14ac:dyDescent="0.2">
      <c r="A694" s="24" t="s">
        <v>598</v>
      </c>
      <c r="B694" s="25">
        <v>4</v>
      </c>
      <c r="C694" s="25" t="s">
        <v>30</v>
      </c>
      <c r="D694" s="26" t="s">
        <v>47</v>
      </c>
      <c r="E694" s="32" t="s">
        <v>612</v>
      </c>
      <c r="F694" s="32" t="s">
        <v>613</v>
      </c>
      <c r="G694" s="33"/>
      <c r="H694" s="32" t="s">
        <v>614</v>
      </c>
      <c r="I694" s="25">
        <v>2017</v>
      </c>
      <c r="J694" s="25">
        <v>2030</v>
      </c>
      <c r="K694" s="25" t="s">
        <v>36</v>
      </c>
      <c r="L694" s="25"/>
      <c r="M694" s="25" t="s">
        <v>139</v>
      </c>
      <c r="N694" s="25" t="s">
        <v>615</v>
      </c>
      <c r="O694" s="25" t="s">
        <v>46</v>
      </c>
      <c r="P694" s="26" t="s">
        <v>38</v>
      </c>
      <c r="Q694" s="26" t="s">
        <v>128</v>
      </c>
      <c r="R694" s="26"/>
      <c r="S694" s="27" t="s">
        <v>616</v>
      </c>
      <c r="T694" s="27"/>
      <c r="U694" s="27"/>
      <c r="V694" s="28">
        <v>627774.9</v>
      </c>
      <c r="W694" s="34"/>
      <c r="X694" s="30">
        <v>627774.9</v>
      </c>
      <c r="Y694" s="34" t="s">
        <v>116</v>
      </c>
      <c r="Z694" s="29"/>
      <c r="AA694" s="29"/>
      <c r="AB694" s="29"/>
      <c r="AC694" s="29"/>
      <c r="AD694" s="31" t="s">
        <v>30</v>
      </c>
      <c r="AE694" s="31" t="s">
        <v>47</v>
      </c>
    </row>
    <row r="695" spans="1:31" s="35" customFormat="1" ht="36" x14ac:dyDescent="0.2">
      <c r="A695" s="24" t="s">
        <v>598</v>
      </c>
      <c r="B695" s="25">
        <v>5</v>
      </c>
      <c r="C695" s="25" t="s">
        <v>30</v>
      </c>
      <c r="D695" s="16" t="s">
        <v>676</v>
      </c>
      <c r="E695" s="32" t="s">
        <v>617</v>
      </c>
      <c r="F695" s="32" t="s">
        <v>618</v>
      </c>
      <c r="G695" s="33"/>
      <c r="H695" s="32" t="s">
        <v>619</v>
      </c>
      <c r="I695" s="25">
        <v>2018</v>
      </c>
      <c r="J695" s="25">
        <v>2025</v>
      </c>
      <c r="K695" s="25" t="s">
        <v>36</v>
      </c>
      <c r="L695" s="25"/>
      <c r="M695" s="25" t="s">
        <v>139</v>
      </c>
      <c r="N695" s="25" t="s">
        <v>620</v>
      </c>
      <c r="O695" s="25" t="s">
        <v>46</v>
      </c>
      <c r="P695" s="26" t="s">
        <v>38</v>
      </c>
      <c r="Q695" s="26"/>
      <c r="R695" s="26"/>
      <c r="S695" s="27"/>
      <c r="T695" s="27"/>
      <c r="U695" s="27"/>
      <c r="V695" s="28">
        <v>10000</v>
      </c>
      <c r="W695" s="34"/>
      <c r="X695" s="30">
        <v>10000</v>
      </c>
      <c r="Y695" s="34" t="s">
        <v>42</v>
      </c>
      <c r="Z695" s="29" t="s">
        <v>52</v>
      </c>
      <c r="AA695" s="29"/>
      <c r="AB695" s="29"/>
      <c r="AC695" s="29" t="s">
        <v>621</v>
      </c>
      <c r="AD695" s="31" t="s">
        <v>30</v>
      </c>
      <c r="AE695" s="31" t="s">
        <v>31</v>
      </c>
    </row>
    <row r="696" spans="1:31" s="35" customFormat="1" ht="36" x14ac:dyDescent="0.2">
      <c r="A696" s="24" t="s">
        <v>598</v>
      </c>
      <c r="B696" s="25">
        <v>6</v>
      </c>
      <c r="C696" s="25" t="s">
        <v>58</v>
      </c>
      <c r="D696" s="26" t="s">
        <v>291</v>
      </c>
      <c r="E696" s="32" t="s">
        <v>622</v>
      </c>
      <c r="F696" s="32" t="s">
        <v>623</v>
      </c>
      <c r="G696" s="33"/>
      <c r="H696" s="32" t="s">
        <v>601</v>
      </c>
      <c r="I696" s="25">
        <v>2018</v>
      </c>
      <c r="J696" s="25">
        <v>2030</v>
      </c>
      <c r="K696" s="25" t="s">
        <v>36</v>
      </c>
      <c r="L696" s="25"/>
      <c r="M696" s="25"/>
      <c r="N696" s="25"/>
      <c r="O696" s="25" t="s">
        <v>46</v>
      </c>
      <c r="P696" s="26" t="s">
        <v>38</v>
      </c>
      <c r="Q696" s="26" t="s">
        <v>128</v>
      </c>
      <c r="R696" s="26"/>
      <c r="S696" s="27"/>
      <c r="T696" s="27"/>
      <c r="U696" s="27"/>
      <c r="V696" s="28">
        <v>5000</v>
      </c>
      <c r="W696" s="34"/>
      <c r="X696" s="30">
        <v>5000</v>
      </c>
      <c r="Y696" s="34" t="s">
        <v>42</v>
      </c>
      <c r="Z696" s="29"/>
      <c r="AA696" s="29"/>
      <c r="AB696" s="29"/>
      <c r="AC696" s="29"/>
      <c r="AD696" s="31" t="s">
        <v>58</v>
      </c>
      <c r="AE696" s="31" t="s">
        <v>291</v>
      </c>
    </row>
    <row r="697" spans="1:31" s="35" customFormat="1" ht="36" x14ac:dyDescent="0.2">
      <c r="A697" s="24" t="s">
        <v>598</v>
      </c>
      <c r="B697" s="25">
        <v>7</v>
      </c>
      <c r="C697" s="25" t="s">
        <v>30</v>
      </c>
      <c r="D697" s="26" t="s">
        <v>52</v>
      </c>
      <c r="E697" s="32" t="s">
        <v>624</v>
      </c>
      <c r="F697" s="32" t="s">
        <v>625</v>
      </c>
      <c r="G697" s="33"/>
      <c r="H697" s="32" t="s">
        <v>601</v>
      </c>
      <c r="I697" s="25">
        <v>2015</v>
      </c>
      <c r="J697" s="25">
        <v>2016</v>
      </c>
      <c r="K697" s="25" t="s">
        <v>57</v>
      </c>
      <c r="L697" s="25"/>
      <c r="M697" s="25"/>
      <c r="N697" s="25"/>
      <c r="O697" s="25" t="s">
        <v>67</v>
      </c>
      <c r="P697" s="26" t="s">
        <v>68</v>
      </c>
      <c r="Q697" s="26"/>
      <c r="R697" s="26"/>
      <c r="S697" s="27"/>
      <c r="T697" s="27"/>
      <c r="U697" s="27"/>
      <c r="V697" s="28">
        <v>2000</v>
      </c>
      <c r="W697" s="34"/>
      <c r="X697" s="30">
        <v>2000</v>
      </c>
      <c r="Y697" s="34" t="s">
        <v>42</v>
      </c>
      <c r="Z697" s="29" t="s">
        <v>106</v>
      </c>
      <c r="AA697" s="29"/>
      <c r="AB697" s="29"/>
      <c r="AC697" s="29" t="s">
        <v>626</v>
      </c>
      <c r="AD697" s="31" t="s">
        <v>30</v>
      </c>
      <c r="AE697" s="31" t="s">
        <v>52</v>
      </c>
    </row>
    <row r="698" spans="1:31" s="35" customFormat="1" ht="36" x14ac:dyDescent="0.2">
      <c r="A698" s="24" t="s">
        <v>598</v>
      </c>
      <c r="B698" s="25">
        <v>8</v>
      </c>
      <c r="C698" s="25" t="s">
        <v>30</v>
      </c>
      <c r="D698" s="26" t="s">
        <v>52</v>
      </c>
      <c r="E698" s="32" t="s">
        <v>627</v>
      </c>
      <c r="F698" s="32" t="s">
        <v>628</v>
      </c>
      <c r="G698" s="33"/>
      <c r="H698" s="32" t="s">
        <v>619</v>
      </c>
      <c r="I698" s="25">
        <v>2008</v>
      </c>
      <c r="J698" s="25">
        <v>2030</v>
      </c>
      <c r="K698" s="25" t="s">
        <v>57</v>
      </c>
      <c r="L698" s="25"/>
      <c r="M698" s="25" t="s">
        <v>139</v>
      </c>
      <c r="N698" s="25" t="s">
        <v>620</v>
      </c>
      <c r="O698" s="25" t="s">
        <v>67</v>
      </c>
      <c r="P698" s="26" t="s">
        <v>68</v>
      </c>
      <c r="Q698" s="26"/>
      <c r="R698" s="26"/>
      <c r="S698" s="27"/>
      <c r="T698" s="27"/>
      <c r="U698" s="27"/>
      <c r="V698" s="28">
        <v>2171899</v>
      </c>
      <c r="W698" s="34"/>
      <c r="X698" s="30">
        <v>2171899</v>
      </c>
      <c r="Y698" s="34" t="s">
        <v>116</v>
      </c>
      <c r="Z698" s="29" t="s">
        <v>52</v>
      </c>
      <c r="AA698" s="29"/>
      <c r="AB698" s="29"/>
      <c r="AC698" s="29" t="s">
        <v>621</v>
      </c>
      <c r="AD698" s="31" t="s">
        <v>30</v>
      </c>
      <c r="AE698" s="31" t="s">
        <v>52</v>
      </c>
    </row>
    <row r="699" spans="1:31" s="35" customFormat="1" ht="36" x14ac:dyDescent="0.2">
      <c r="A699" s="24" t="s">
        <v>598</v>
      </c>
      <c r="B699" s="25">
        <v>9</v>
      </c>
      <c r="C699" s="25" t="s">
        <v>30</v>
      </c>
      <c r="D699" s="26" t="s">
        <v>52</v>
      </c>
      <c r="E699" s="32" t="s">
        <v>629</v>
      </c>
      <c r="F699" s="32" t="s">
        <v>630</v>
      </c>
      <c r="G699" s="33"/>
      <c r="H699" s="32" t="s">
        <v>601</v>
      </c>
      <c r="I699" s="25">
        <v>2018</v>
      </c>
      <c r="J699" s="25">
        <v>2020</v>
      </c>
      <c r="K699" s="25" t="s">
        <v>36</v>
      </c>
      <c r="L699" s="25"/>
      <c r="M699" s="25"/>
      <c r="N699" s="25"/>
      <c r="O699" s="25" t="s">
        <v>67</v>
      </c>
      <c r="P699" s="26" t="s">
        <v>68</v>
      </c>
      <c r="Q699" s="26"/>
      <c r="R699" s="26"/>
      <c r="S699" s="27"/>
      <c r="T699" s="27"/>
      <c r="U699" s="27"/>
      <c r="V699" s="28">
        <v>1000</v>
      </c>
      <c r="W699" s="34"/>
      <c r="X699" s="30">
        <v>1000</v>
      </c>
      <c r="Y699" s="34" t="s">
        <v>42</v>
      </c>
      <c r="Z699" s="29"/>
      <c r="AA699" s="29"/>
      <c r="AB699" s="29"/>
      <c r="AC699" s="29"/>
      <c r="AD699" s="31" t="s">
        <v>30</v>
      </c>
      <c r="AE699" s="31" t="s">
        <v>52</v>
      </c>
    </row>
    <row r="700" spans="1:31" s="35" customFormat="1" ht="72" x14ac:dyDescent="0.2">
      <c r="A700" s="24" t="s">
        <v>598</v>
      </c>
      <c r="B700" s="25">
        <v>10</v>
      </c>
      <c r="C700" s="25" t="s">
        <v>30</v>
      </c>
      <c r="D700" s="26" t="s">
        <v>52</v>
      </c>
      <c r="E700" s="32" t="s">
        <v>631</v>
      </c>
      <c r="F700" s="32" t="s">
        <v>632</v>
      </c>
      <c r="G700" s="33"/>
      <c r="H700" s="32" t="s">
        <v>601</v>
      </c>
      <c r="I700" s="25">
        <v>2018</v>
      </c>
      <c r="J700" s="25">
        <v>2025</v>
      </c>
      <c r="K700" s="25" t="s">
        <v>36</v>
      </c>
      <c r="L700" s="25"/>
      <c r="M700" s="25"/>
      <c r="N700" s="25"/>
      <c r="O700" s="25" t="s">
        <v>111</v>
      </c>
      <c r="P700" s="26" t="s">
        <v>39</v>
      </c>
      <c r="Q700" s="26"/>
      <c r="R700" s="26"/>
      <c r="S700" s="27"/>
      <c r="T700" s="27"/>
      <c r="U700" s="27"/>
      <c r="V700" s="28">
        <v>5000</v>
      </c>
      <c r="W700" s="34"/>
      <c r="X700" s="30">
        <v>5000</v>
      </c>
      <c r="Y700" s="34" t="s">
        <v>42</v>
      </c>
      <c r="Z700" s="29"/>
      <c r="AA700" s="29"/>
      <c r="AB700" s="29"/>
      <c r="AC700" s="29"/>
      <c r="AD700" s="31" t="s">
        <v>30</v>
      </c>
      <c r="AE700" s="31" t="s">
        <v>52</v>
      </c>
    </row>
    <row r="701" spans="1:31" s="35" customFormat="1" ht="48" x14ac:dyDescent="0.2">
      <c r="A701" s="24" t="s">
        <v>598</v>
      </c>
      <c r="B701" s="25">
        <v>11</v>
      </c>
      <c r="C701" s="25" t="s">
        <v>58</v>
      </c>
      <c r="D701" s="26" t="s">
        <v>47</v>
      </c>
      <c r="E701" s="32" t="s">
        <v>633</v>
      </c>
      <c r="F701" s="32" t="s">
        <v>634</v>
      </c>
      <c r="G701" s="33"/>
      <c r="H701" s="32" t="s">
        <v>601</v>
      </c>
      <c r="I701" s="25">
        <v>2018</v>
      </c>
      <c r="J701" s="25">
        <v>2025</v>
      </c>
      <c r="K701" s="25" t="s">
        <v>36</v>
      </c>
      <c r="L701" s="25"/>
      <c r="M701" s="25"/>
      <c r="N701" s="25"/>
      <c r="O701" s="25" t="s">
        <v>67</v>
      </c>
      <c r="P701" s="26" t="s">
        <v>635</v>
      </c>
      <c r="Q701" s="26" t="s">
        <v>150</v>
      </c>
      <c r="R701" s="26"/>
      <c r="S701" s="27" t="s">
        <v>636</v>
      </c>
      <c r="T701" s="27"/>
      <c r="U701" s="27"/>
      <c r="V701" s="28">
        <v>52500</v>
      </c>
      <c r="W701" s="34"/>
      <c r="X701" s="30">
        <v>52500</v>
      </c>
      <c r="Y701" s="34" t="s">
        <v>116</v>
      </c>
      <c r="Z701" s="29"/>
      <c r="AA701" s="29"/>
      <c r="AB701" s="29"/>
      <c r="AC701" s="29"/>
      <c r="AD701" s="31" t="s">
        <v>58</v>
      </c>
      <c r="AE701" s="31" t="s">
        <v>47</v>
      </c>
    </row>
    <row r="702" spans="1:31" s="35" customFormat="1" ht="36" x14ac:dyDescent="0.2">
      <c r="A702" s="24" t="s">
        <v>598</v>
      </c>
      <c r="B702" s="25">
        <v>12</v>
      </c>
      <c r="C702" s="25" t="s">
        <v>58</v>
      </c>
      <c r="D702" s="26" t="s">
        <v>47</v>
      </c>
      <c r="E702" s="32" t="s">
        <v>637</v>
      </c>
      <c r="F702" s="32" t="s">
        <v>638</v>
      </c>
      <c r="G702" s="33"/>
      <c r="H702" s="32" t="s">
        <v>601</v>
      </c>
      <c r="I702" s="25">
        <v>2017</v>
      </c>
      <c r="J702" s="25">
        <v>2030</v>
      </c>
      <c r="K702" s="25" t="s">
        <v>36</v>
      </c>
      <c r="L702" s="25"/>
      <c r="M702" s="25"/>
      <c r="N702" s="25"/>
      <c r="O702" s="25" t="s">
        <v>67</v>
      </c>
      <c r="P702" s="26" t="s">
        <v>68</v>
      </c>
      <c r="Q702" s="26" t="s">
        <v>248</v>
      </c>
      <c r="R702" s="26"/>
      <c r="S702" s="27"/>
      <c r="T702" s="27"/>
      <c r="U702" s="27"/>
      <c r="V702" s="28">
        <v>1000</v>
      </c>
      <c r="W702" s="34"/>
      <c r="X702" s="30">
        <v>1000</v>
      </c>
      <c r="Y702" s="34" t="s">
        <v>42</v>
      </c>
      <c r="Z702" s="29"/>
      <c r="AA702" s="29"/>
      <c r="AB702" s="29"/>
      <c r="AC702" s="29"/>
      <c r="AD702" s="31" t="s">
        <v>58</v>
      </c>
      <c r="AE702" s="31" t="s">
        <v>47</v>
      </c>
    </row>
    <row r="703" spans="1:31" s="35" customFormat="1" ht="48" x14ac:dyDescent="0.2">
      <c r="A703" s="24" t="s">
        <v>598</v>
      </c>
      <c r="B703" s="25">
        <v>13</v>
      </c>
      <c r="C703" s="25" t="s">
        <v>30</v>
      </c>
      <c r="D703" s="26" t="s">
        <v>135</v>
      </c>
      <c r="E703" s="32" t="s">
        <v>639</v>
      </c>
      <c r="F703" s="32" t="s">
        <v>640</v>
      </c>
      <c r="G703" s="33"/>
      <c r="H703" s="32" t="s">
        <v>601</v>
      </c>
      <c r="I703" s="25">
        <v>2018</v>
      </c>
      <c r="J703" s="25">
        <v>2020</v>
      </c>
      <c r="K703" s="25" t="s">
        <v>36</v>
      </c>
      <c r="L703" s="25"/>
      <c r="M703" s="25" t="s">
        <v>139</v>
      </c>
      <c r="N703" s="25" t="s">
        <v>641</v>
      </c>
      <c r="O703" s="25" t="s">
        <v>160</v>
      </c>
      <c r="P703" s="26" t="s">
        <v>123</v>
      </c>
      <c r="Q703" s="26" t="s">
        <v>150</v>
      </c>
      <c r="R703" s="26"/>
      <c r="S703" s="27"/>
      <c r="T703" s="27"/>
      <c r="U703" s="27"/>
      <c r="V703" s="28">
        <v>1500</v>
      </c>
      <c r="W703" s="34"/>
      <c r="X703" s="30">
        <v>1500</v>
      </c>
      <c r="Y703" s="34" t="s">
        <v>42</v>
      </c>
      <c r="Z703" s="29"/>
      <c r="AA703" s="29"/>
      <c r="AB703" s="29"/>
      <c r="AC703" s="29"/>
      <c r="AD703" s="31" t="s">
        <v>30</v>
      </c>
      <c r="AE703" s="31" t="s">
        <v>135</v>
      </c>
    </row>
    <row r="704" spans="1:31" s="35" customFormat="1" ht="36" x14ac:dyDescent="0.2">
      <c r="A704" s="24" t="s">
        <v>598</v>
      </c>
      <c r="B704" s="25">
        <v>14</v>
      </c>
      <c r="C704" s="25" t="s">
        <v>233</v>
      </c>
      <c r="D704" s="26" t="s">
        <v>52</v>
      </c>
      <c r="E704" s="32" t="s">
        <v>642</v>
      </c>
      <c r="F704" s="32" t="s">
        <v>643</v>
      </c>
      <c r="G704" s="33"/>
      <c r="H704" s="32"/>
      <c r="I704" s="25">
        <v>2019</v>
      </c>
      <c r="J704" s="25">
        <v>2021</v>
      </c>
      <c r="K704" s="25" t="s">
        <v>36</v>
      </c>
      <c r="L704" s="25"/>
      <c r="M704" s="25"/>
      <c r="N704" s="25"/>
      <c r="O704" s="25" t="s">
        <v>67</v>
      </c>
      <c r="P704" s="26" t="s">
        <v>68</v>
      </c>
      <c r="Q704" s="26"/>
      <c r="R704" s="26"/>
      <c r="S704" s="27"/>
      <c r="T704" s="27"/>
      <c r="U704" s="27"/>
      <c r="V704" s="28">
        <v>2692</v>
      </c>
      <c r="W704" s="34"/>
      <c r="X704" s="30">
        <v>2692</v>
      </c>
      <c r="Y704" s="34" t="s">
        <v>42</v>
      </c>
      <c r="Z704" s="29"/>
      <c r="AA704" s="29"/>
      <c r="AB704" s="29"/>
      <c r="AC704" s="29"/>
      <c r="AD704" s="31" t="s">
        <v>233</v>
      </c>
      <c r="AE704" s="31" t="s">
        <v>52</v>
      </c>
    </row>
    <row r="705" spans="1:31" s="35" customFormat="1" ht="36" x14ac:dyDescent="0.2">
      <c r="A705" s="24" t="s">
        <v>598</v>
      </c>
      <c r="B705" s="25">
        <v>15</v>
      </c>
      <c r="C705" s="25" t="s">
        <v>233</v>
      </c>
      <c r="D705" s="26" t="s">
        <v>52</v>
      </c>
      <c r="E705" s="32" t="s">
        <v>644</v>
      </c>
      <c r="F705" s="32" t="s">
        <v>645</v>
      </c>
      <c r="G705" s="33"/>
      <c r="H705" s="32"/>
      <c r="I705" s="25">
        <v>2019</v>
      </c>
      <c r="J705" s="25">
        <v>2021</v>
      </c>
      <c r="K705" s="25" t="s">
        <v>36</v>
      </c>
      <c r="L705" s="25"/>
      <c r="M705" s="25" t="s">
        <v>139</v>
      </c>
      <c r="N705" s="25" t="s">
        <v>620</v>
      </c>
      <c r="O705" s="25" t="s">
        <v>67</v>
      </c>
      <c r="P705" s="26" t="s">
        <v>68</v>
      </c>
      <c r="Q705" s="26"/>
      <c r="R705" s="26"/>
      <c r="S705" s="27"/>
      <c r="T705" s="27"/>
      <c r="U705" s="27"/>
      <c r="V705" s="28">
        <v>2000</v>
      </c>
      <c r="W705" s="34"/>
      <c r="X705" s="30">
        <v>2000</v>
      </c>
      <c r="Y705" s="34" t="s">
        <v>42</v>
      </c>
      <c r="Z705" s="29"/>
      <c r="AA705" s="29"/>
      <c r="AB705" s="29"/>
      <c r="AC705" s="29"/>
      <c r="AD705" s="31" t="s">
        <v>233</v>
      </c>
      <c r="AE705" s="31" t="s">
        <v>52</v>
      </c>
    </row>
    <row r="706" spans="1:31" s="35" customFormat="1" ht="48" x14ac:dyDescent="0.2">
      <c r="A706" s="24" t="s">
        <v>598</v>
      </c>
      <c r="B706" s="25">
        <v>16</v>
      </c>
      <c r="C706" s="25" t="s">
        <v>233</v>
      </c>
      <c r="D706" s="26" t="s">
        <v>52</v>
      </c>
      <c r="E706" s="32" t="s">
        <v>646</v>
      </c>
      <c r="F706" s="32" t="s">
        <v>647</v>
      </c>
      <c r="G706" s="33"/>
      <c r="H706" s="32"/>
      <c r="I706" s="25">
        <v>2020</v>
      </c>
      <c r="J706" s="25">
        <v>2030</v>
      </c>
      <c r="K706" s="25" t="s">
        <v>36</v>
      </c>
      <c r="L706" s="25"/>
      <c r="M706" s="25"/>
      <c r="N706" s="25"/>
      <c r="O706" s="25" t="s">
        <v>67</v>
      </c>
      <c r="P706" s="26" t="s">
        <v>68</v>
      </c>
      <c r="Q706" s="26"/>
      <c r="R706" s="26"/>
      <c r="S706" s="27" t="s">
        <v>648</v>
      </c>
      <c r="T706" s="27"/>
      <c r="U706" s="27"/>
      <c r="V706" s="28">
        <v>60000</v>
      </c>
      <c r="W706" s="34"/>
      <c r="X706" s="30">
        <v>60000</v>
      </c>
      <c r="Y706" s="34" t="s">
        <v>116</v>
      </c>
      <c r="Z706" s="29"/>
      <c r="AA706" s="29"/>
      <c r="AB706" s="29"/>
      <c r="AC706" s="29"/>
      <c r="AD706" s="31" t="s">
        <v>233</v>
      </c>
      <c r="AE706" s="31" t="s">
        <v>52</v>
      </c>
    </row>
    <row r="707" spans="1:31" s="35" customFormat="1" ht="36" x14ac:dyDescent="0.2">
      <c r="A707" s="24" t="s">
        <v>598</v>
      </c>
      <c r="B707" s="25">
        <v>17</v>
      </c>
      <c r="C707" s="25" t="s">
        <v>233</v>
      </c>
      <c r="D707" s="16" t="s">
        <v>676</v>
      </c>
      <c r="E707" s="32" t="s">
        <v>649</v>
      </c>
      <c r="F707" s="32" t="s">
        <v>650</v>
      </c>
      <c r="G707" s="33"/>
      <c r="H707" s="32"/>
      <c r="I707" s="25">
        <v>2014</v>
      </c>
      <c r="J707" s="25">
        <v>2018</v>
      </c>
      <c r="K707" s="25" t="s">
        <v>57</v>
      </c>
      <c r="L707" s="25"/>
      <c r="M707" s="25"/>
      <c r="N707" s="25"/>
      <c r="O707" s="25" t="s">
        <v>46</v>
      </c>
      <c r="P707" s="26" t="s">
        <v>38</v>
      </c>
      <c r="Q707" s="26"/>
      <c r="R707" s="26"/>
      <c r="S707" s="27"/>
      <c r="T707" s="27"/>
      <c r="U707" s="27"/>
      <c r="V707" s="28">
        <v>122395</v>
      </c>
      <c r="W707" s="34"/>
      <c r="X707" s="30">
        <v>122395</v>
      </c>
      <c r="Y707" s="34" t="s">
        <v>116</v>
      </c>
      <c r="Z707" s="29"/>
      <c r="AA707" s="29"/>
      <c r="AB707" s="29"/>
      <c r="AC707" s="29"/>
      <c r="AD707" s="31" t="s">
        <v>233</v>
      </c>
      <c r="AE707" s="31" t="s">
        <v>31</v>
      </c>
    </row>
    <row r="708" spans="1:31" s="35" customFormat="1" ht="24" x14ac:dyDescent="0.2">
      <c r="A708" s="24" t="s">
        <v>598</v>
      </c>
      <c r="B708" s="25">
        <v>18</v>
      </c>
      <c r="C708" s="25" t="s">
        <v>233</v>
      </c>
      <c r="D708" s="16" t="s">
        <v>676</v>
      </c>
      <c r="E708" s="32" t="s">
        <v>651</v>
      </c>
      <c r="F708" s="32" t="s">
        <v>652</v>
      </c>
      <c r="G708" s="33"/>
      <c r="H708" s="32"/>
      <c r="I708" s="25">
        <v>2015</v>
      </c>
      <c r="J708" s="25">
        <v>2019</v>
      </c>
      <c r="K708" s="25" t="s">
        <v>57</v>
      </c>
      <c r="L708" s="25"/>
      <c r="M708" s="25"/>
      <c r="N708" s="25"/>
      <c r="O708" s="25" t="s">
        <v>46</v>
      </c>
      <c r="P708" s="26" t="s">
        <v>38</v>
      </c>
      <c r="Q708" s="26"/>
      <c r="R708" s="26"/>
      <c r="S708" s="27"/>
      <c r="T708" s="27"/>
      <c r="U708" s="27"/>
      <c r="V708" s="28">
        <v>13405.199999999999</v>
      </c>
      <c r="W708" s="34"/>
      <c r="X708" s="30">
        <v>13405.199999999999</v>
      </c>
      <c r="Y708" s="34" t="s">
        <v>42</v>
      </c>
      <c r="Z708" s="29"/>
      <c r="AA708" s="29"/>
      <c r="AB708" s="29"/>
      <c r="AC708" s="29"/>
      <c r="AD708" s="31" t="s">
        <v>233</v>
      </c>
      <c r="AE708" s="31" t="s">
        <v>31</v>
      </c>
    </row>
    <row r="709" spans="1:31" s="35" customFormat="1" ht="36" x14ac:dyDescent="0.2">
      <c r="A709" s="24" t="s">
        <v>1028</v>
      </c>
      <c r="B709" s="25">
        <v>1</v>
      </c>
      <c r="C709" s="25" t="s">
        <v>30</v>
      </c>
      <c r="D709" s="26" t="s">
        <v>135</v>
      </c>
      <c r="E709" s="32" t="s">
        <v>2999</v>
      </c>
      <c r="F709" s="32" t="s">
        <v>3000</v>
      </c>
      <c r="G709" s="33" t="s">
        <v>3001</v>
      </c>
      <c r="H709" s="32" t="s">
        <v>2802</v>
      </c>
      <c r="I709" s="25">
        <v>2019</v>
      </c>
      <c r="J709" s="25">
        <v>2025</v>
      </c>
      <c r="K709" s="25" t="s">
        <v>36</v>
      </c>
      <c r="L709" s="25"/>
      <c r="M709" s="25"/>
      <c r="N709" s="25"/>
      <c r="O709" s="25" t="s">
        <v>37</v>
      </c>
      <c r="P709" s="26" t="s">
        <v>144</v>
      </c>
      <c r="Q709" s="26"/>
      <c r="R709" s="26"/>
      <c r="S709" s="27"/>
      <c r="T709" s="27" t="s">
        <v>3002</v>
      </c>
      <c r="U709" s="27" t="s">
        <v>3003</v>
      </c>
      <c r="V709" s="28">
        <v>2000</v>
      </c>
      <c r="W709" s="34">
        <v>0</v>
      </c>
      <c r="X709" s="30">
        <v>2000</v>
      </c>
      <c r="Y709" s="34" t="s">
        <v>3004</v>
      </c>
      <c r="Z709" s="29" t="s">
        <v>400</v>
      </c>
      <c r="AA709" s="29"/>
      <c r="AB709" s="29"/>
      <c r="AC709" s="29"/>
      <c r="AD709" s="31" t="s">
        <v>30</v>
      </c>
      <c r="AE709" s="31" t="s">
        <v>135</v>
      </c>
    </row>
    <row r="710" spans="1:31" s="35" customFormat="1" ht="36" x14ac:dyDescent="0.2">
      <c r="A710" s="24" t="s">
        <v>1028</v>
      </c>
      <c r="B710" s="25">
        <v>2</v>
      </c>
      <c r="C710" s="25" t="s">
        <v>30</v>
      </c>
      <c r="D710" s="26" t="s">
        <v>52</v>
      </c>
      <c r="E710" s="32" t="s">
        <v>3005</v>
      </c>
      <c r="F710" s="32" t="s">
        <v>3006</v>
      </c>
      <c r="G710" s="33" t="s">
        <v>3007</v>
      </c>
      <c r="H710" s="32" t="s">
        <v>3008</v>
      </c>
      <c r="I710" s="25">
        <v>2008</v>
      </c>
      <c r="J710" s="25">
        <v>2030</v>
      </c>
      <c r="K710" s="25" t="s">
        <v>57</v>
      </c>
      <c r="L710" s="25"/>
      <c r="M710" s="25" t="s">
        <v>139</v>
      </c>
      <c r="N710" s="25" t="s">
        <v>3009</v>
      </c>
      <c r="O710" s="25" t="s">
        <v>67</v>
      </c>
      <c r="P710" s="26" t="s">
        <v>68</v>
      </c>
      <c r="Q710" s="26"/>
      <c r="R710" s="26"/>
      <c r="S710" s="27"/>
      <c r="T710" s="27" t="s">
        <v>3010</v>
      </c>
      <c r="U710" s="27" t="s">
        <v>3011</v>
      </c>
      <c r="V710" s="28">
        <v>593393.82653220987</v>
      </c>
      <c r="W710" s="34">
        <v>0</v>
      </c>
      <c r="X710" s="30">
        <v>593393.82653220987</v>
      </c>
      <c r="Y710" s="34" t="s">
        <v>2759</v>
      </c>
      <c r="Z710" s="29" t="s">
        <v>52</v>
      </c>
      <c r="AA710" s="29"/>
      <c r="AB710" s="29"/>
      <c r="AC710" s="29"/>
      <c r="AD710" s="31" t="s">
        <v>30</v>
      </c>
      <c r="AE710" s="31" t="s">
        <v>52</v>
      </c>
    </row>
    <row r="711" spans="1:31" s="35" customFormat="1" ht="36" x14ac:dyDescent="0.2">
      <c r="A711" s="24" t="s">
        <v>1028</v>
      </c>
      <c r="B711" s="25">
        <v>3</v>
      </c>
      <c r="C711" s="25" t="s">
        <v>30</v>
      </c>
      <c r="D711" s="26" t="s">
        <v>52</v>
      </c>
      <c r="E711" s="32" t="s">
        <v>3012</v>
      </c>
      <c r="F711" s="32" t="s">
        <v>3013</v>
      </c>
      <c r="G711" s="33" t="s">
        <v>3014</v>
      </c>
      <c r="H711" s="32" t="s">
        <v>3008</v>
      </c>
      <c r="I711" s="25">
        <v>2019</v>
      </c>
      <c r="J711" s="25">
        <v>2025</v>
      </c>
      <c r="K711" s="25" t="s">
        <v>36</v>
      </c>
      <c r="L711" s="25"/>
      <c r="M711" s="25"/>
      <c r="N711" s="25" t="s">
        <v>3009</v>
      </c>
      <c r="O711" s="25" t="s">
        <v>67</v>
      </c>
      <c r="P711" s="26" t="s">
        <v>68</v>
      </c>
      <c r="Q711" s="26"/>
      <c r="R711" s="26"/>
      <c r="S711" s="27"/>
      <c r="T711" s="27" t="s">
        <v>3010</v>
      </c>
      <c r="U711" s="27" t="s">
        <v>3011</v>
      </c>
      <c r="V711" s="28">
        <v>300000</v>
      </c>
      <c r="W711" s="34">
        <v>0</v>
      </c>
      <c r="X711" s="30">
        <v>300000</v>
      </c>
      <c r="Y711" s="34" t="s">
        <v>2759</v>
      </c>
      <c r="Z711" s="29" t="s">
        <v>52</v>
      </c>
      <c r="AA711" s="29"/>
      <c r="AB711" s="29"/>
      <c r="AC711" s="29"/>
      <c r="AD711" s="31" t="s">
        <v>30</v>
      </c>
      <c r="AE711" s="31" t="s">
        <v>52</v>
      </c>
    </row>
    <row r="712" spans="1:31" s="35" customFormat="1" ht="48" x14ac:dyDescent="0.2">
      <c r="A712" s="24" t="s">
        <v>1028</v>
      </c>
      <c r="B712" s="25">
        <v>4</v>
      </c>
      <c r="C712" s="25" t="s">
        <v>30</v>
      </c>
      <c r="D712" s="26" t="s">
        <v>52</v>
      </c>
      <c r="E712" s="32" t="s">
        <v>1282</v>
      </c>
      <c r="F712" s="32" t="s">
        <v>3015</v>
      </c>
      <c r="G712" s="33" t="s">
        <v>3016</v>
      </c>
      <c r="H712" s="32" t="s">
        <v>3008</v>
      </c>
      <c r="I712" s="25">
        <v>2019</v>
      </c>
      <c r="J712" s="25">
        <v>2021</v>
      </c>
      <c r="K712" s="25" t="s">
        <v>36</v>
      </c>
      <c r="L712" s="25"/>
      <c r="M712" s="25" t="s">
        <v>139</v>
      </c>
      <c r="N712" s="25" t="s">
        <v>3017</v>
      </c>
      <c r="O712" s="25" t="s">
        <v>67</v>
      </c>
      <c r="P712" s="26" t="s">
        <v>68</v>
      </c>
      <c r="Q712" s="26"/>
      <c r="R712" s="26"/>
      <c r="S712" s="27"/>
      <c r="T712" s="27" t="s">
        <v>3018</v>
      </c>
      <c r="U712" s="27" t="s">
        <v>3019</v>
      </c>
      <c r="V712" s="28">
        <v>5000</v>
      </c>
      <c r="W712" s="34">
        <v>0</v>
      </c>
      <c r="X712" s="30">
        <v>5000</v>
      </c>
      <c r="Y712" s="34" t="s">
        <v>3004</v>
      </c>
      <c r="Z712" s="29" t="s">
        <v>52</v>
      </c>
      <c r="AA712" s="29"/>
      <c r="AB712" s="29"/>
      <c r="AC712" s="29"/>
      <c r="AD712" s="31" t="s">
        <v>30</v>
      </c>
      <c r="AE712" s="31" t="s">
        <v>52</v>
      </c>
    </row>
    <row r="713" spans="1:31" s="35" customFormat="1" ht="36" x14ac:dyDescent="0.2">
      <c r="A713" s="24" t="s">
        <v>1028</v>
      </c>
      <c r="B713" s="25">
        <v>5</v>
      </c>
      <c r="C713" s="25" t="s">
        <v>30</v>
      </c>
      <c r="D713" s="26" t="s">
        <v>52</v>
      </c>
      <c r="E713" s="32" t="s">
        <v>3020</v>
      </c>
      <c r="F713" s="32" t="s">
        <v>3021</v>
      </c>
      <c r="G713" s="33" t="s">
        <v>3022</v>
      </c>
      <c r="H713" s="32" t="s">
        <v>3008</v>
      </c>
      <c r="I713" s="25">
        <v>2019</v>
      </c>
      <c r="J713" s="25">
        <v>2025</v>
      </c>
      <c r="K713" s="25" t="s">
        <v>36</v>
      </c>
      <c r="L713" s="25"/>
      <c r="M713" s="25"/>
      <c r="N713" s="25" t="s">
        <v>3017</v>
      </c>
      <c r="O713" s="25" t="s">
        <v>67</v>
      </c>
      <c r="P713" s="26" t="s">
        <v>68</v>
      </c>
      <c r="Q713" s="26"/>
      <c r="R713" s="26"/>
      <c r="S713" s="27"/>
      <c r="T713" s="27" t="s">
        <v>3010</v>
      </c>
      <c r="U713" s="27" t="s">
        <v>3011</v>
      </c>
      <c r="V713" s="28">
        <v>0</v>
      </c>
      <c r="W713" s="34">
        <v>0</v>
      </c>
      <c r="X713" s="30">
        <v>0</v>
      </c>
      <c r="Y713" s="34"/>
      <c r="Z713" s="29"/>
      <c r="AA713" s="29"/>
      <c r="AB713" s="29"/>
      <c r="AC713" s="29"/>
      <c r="AD713" s="31" t="s">
        <v>30</v>
      </c>
      <c r="AE713" s="31" t="s">
        <v>52</v>
      </c>
    </row>
    <row r="714" spans="1:31" s="35" customFormat="1" ht="48" x14ac:dyDescent="0.2">
      <c r="A714" s="24" t="s">
        <v>1028</v>
      </c>
      <c r="B714" s="25">
        <v>6</v>
      </c>
      <c r="C714" s="25" t="s">
        <v>30</v>
      </c>
      <c r="D714" s="26" t="s">
        <v>52</v>
      </c>
      <c r="E714" s="32" t="s">
        <v>1299</v>
      </c>
      <c r="F714" s="32" t="s">
        <v>3023</v>
      </c>
      <c r="G714" s="33" t="s">
        <v>3024</v>
      </c>
      <c r="H714" s="32" t="s">
        <v>2802</v>
      </c>
      <c r="I714" s="25">
        <v>2022</v>
      </c>
      <c r="J714" s="25">
        <v>2025</v>
      </c>
      <c r="K714" s="25" t="s">
        <v>36</v>
      </c>
      <c r="L714" s="25"/>
      <c r="M714" s="25"/>
      <c r="N714" s="25"/>
      <c r="O714" s="25" t="s">
        <v>67</v>
      </c>
      <c r="P714" s="26" t="s">
        <v>68</v>
      </c>
      <c r="Q714" s="26"/>
      <c r="R714" s="26"/>
      <c r="S714" s="27"/>
      <c r="T714" s="27" t="s">
        <v>3025</v>
      </c>
      <c r="U714" s="27" t="s">
        <v>3026</v>
      </c>
      <c r="V714" s="28">
        <v>2000</v>
      </c>
      <c r="W714" s="34">
        <v>0</v>
      </c>
      <c r="X714" s="30">
        <v>2000</v>
      </c>
      <c r="Y714" s="34" t="s">
        <v>3004</v>
      </c>
      <c r="Z714" s="29"/>
      <c r="AA714" s="29"/>
      <c r="AB714" s="29"/>
      <c r="AC714" s="29"/>
      <c r="AD714" s="31" t="s">
        <v>30</v>
      </c>
      <c r="AE714" s="31" t="s">
        <v>52</v>
      </c>
    </row>
    <row r="715" spans="1:31" s="35" customFormat="1" ht="24" x14ac:dyDescent="0.2">
      <c r="A715" s="24" t="s">
        <v>1028</v>
      </c>
      <c r="B715" s="25">
        <v>7</v>
      </c>
      <c r="C715" s="25" t="s">
        <v>30</v>
      </c>
      <c r="D715" s="26" t="s">
        <v>52</v>
      </c>
      <c r="E715" s="32" t="s">
        <v>3027</v>
      </c>
      <c r="F715" s="32" t="s">
        <v>3028</v>
      </c>
      <c r="G715" s="33" t="s">
        <v>3029</v>
      </c>
      <c r="H715" s="32" t="s">
        <v>2802</v>
      </c>
      <c r="I715" s="25">
        <v>2020</v>
      </c>
      <c r="J715" s="25">
        <v>2030</v>
      </c>
      <c r="K715" s="25" t="s">
        <v>36</v>
      </c>
      <c r="L715" s="25"/>
      <c r="M715" s="25"/>
      <c r="N715" s="25" t="s">
        <v>289</v>
      </c>
      <c r="O715" s="25" t="s">
        <v>1097</v>
      </c>
      <c r="P715" s="26" t="s">
        <v>39</v>
      </c>
      <c r="Q715" s="26"/>
      <c r="R715" s="26"/>
      <c r="S715" s="27"/>
      <c r="T715" s="27" t="s">
        <v>3030</v>
      </c>
      <c r="U715" s="27" t="s">
        <v>3031</v>
      </c>
      <c r="V715" s="28">
        <v>7000</v>
      </c>
      <c r="W715" s="34">
        <v>0</v>
      </c>
      <c r="X715" s="30">
        <v>7000</v>
      </c>
      <c r="Y715" s="34" t="s">
        <v>3004</v>
      </c>
      <c r="Z715" s="29" t="s">
        <v>300</v>
      </c>
      <c r="AA715" s="29"/>
      <c r="AB715" s="29"/>
      <c r="AC715" s="29"/>
      <c r="AD715" s="31" t="s">
        <v>30</v>
      </c>
      <c r="AE715" s="31" t="s">
        <v>52</v>
      </c>
    </row>
    <row r="716" spans="1:31" s="35" customFormat="1" ht="48" x14ac:dyDescent="0.2">
      <c r="A716" s="24" t="s">
        <v>1028</v>
      </c>
      <c r="B716" s="25">
        <v>8</v>
      </c>
      <c r="C716" s="25" t="s">
        <v>30</v>
      </c>
      <c r="D716" s="26" t="s">
        <v>52</v>
      </c>
      <c r="E716" s="32" t="s">
        <v>3032</v>
      </c>
      <c r="F716" s="32" t="s">
        <v>3033</v>
      </c>
      <c r="G716" s="33" t="s">
        <v>2841</v>
      </c>
      <c r="H716" s="32" t="s">
        <v>3034</v>
      </c>
      <c r="I716" s="25">
        <v>2020</v>
      </c>
      <c r="J716" s="25">
        <v>2022</v>
      </c>
      <c r="K716" s="25" t="s">
        <v>36</v>
      </c>
      <c r="L716" s="25"/>
      <c r="M716" s="25"/>
      <c r="N716" s="25" t="s">
        <v>3035</v>
      </c>
      <c r="O716" s="25" t="s">
        <v>67</v>
      </c>
      <c r="P716" s="26" t="s">
        <v>68</v>
      </c>
      <c r="Q716" s="26"/>
      <c r="R716" s="26"/>
      <c r="S716" s="27"/>
      <c r="T716" s="27" t="s">
        <v>3036</v>
      </c>
      <c r="U716" s="27" t="s">
        <v>3037</v>
      </c>
      <c r="V716" s="28">
        <v>5000</v>
      </c>
      <c r="W716" s="34">
        <v>0</v>
      </c>
      <c r="X716" s="30">
        <v>5000</v>
      </c>
      <c r="Y716" s="34" t="s">
        <v>3004</v>
      </c>
      <c r="Z716" s="29"/>
      <c r="AA716" s="29"/>
      <c r="AB716" s="29"/>
      <c r="AC716" s="29"/>
      <c r="AD716" s="31" t="s">
        <v>30</v>
      </c>
      <c r="AE716" s="31" t="s">
        <v>52</v>
      </c>
    </row>
    <row r="717" spans="1:31" s="35" customFormat="1" ht="84" x14ac:dyDescent="0.2">
      <c r="A717" s="24" t="s">
        <v>1028</v>
      </c>
      <c r="B717" s="25">
        <v>9</v>
      </c>
      <c r="C717" s="25" t="s">
        <v>233</v>
      </c>
      <c r="D717" s="26" t="s">
        <v>47</v>
      </c>
      <c r="E717" s="32" t="s">
        <v>3038</v>
      </c>
      <c r="F717" s="32" t="s">
        <v>3039</v>
      </c>
      <c r="G717" s="33" t="s">
        <v>3040</v>
      </c>
      <c r="H717" s="32" t="s">
        <v>3041</v>
      </c>
      <c r="I717" s="25">
        <v>2010</v>
      </c>
      <c r="J717" s="25">
        <v>2020</v>
      </c>
      <c r="K717" s="25" t="s">
        <v>57</v>
      </c>
      <c r="L717" s="25"/>
      <c r="M717" s="25"/>
      <c r="N717" s="25" t="s">
        <v>289</v>
      </c>
      <c r="O717" s="25" t="s">
        <v>46</v>
      </c>
      <c r="P717" s="26" t="s">
        <v>38</v>
      </c>
      <c r="Q717" s="26"/>
      <c r="R717" s="26"/>
      <c r="S717" s="27"/>
      <c r="T717" s="27" t="s">
        <v>3042</v>
      </c>
      <c r="U717" s="27" t="s">
        <v>3043</v>
      </c>
      <c r="V717" s="28">
        <v>0</v>
      </c>
      <c r="W717" s="34">
        <v>0</v>
      </c>
      <c r="X717" s="30">
        <v>0</v>
      </c>
      <c r="Y717" s="34"/>
      <c r="Z717" s="29"/>
      <c r="AA717" s="29"/>
      <c r="AB717" s="29"/>
      <c r="AC717" s="29"/>
      <c r="AD717" s="31" t="s">
        <v>233</v>
      </c>
      <c r="AE717" s="31" t="s">
        <v>47</v>
      </c>
    </row>
    <row r="718" spans="1:31" s="35" customFormat="1" ht="24" x14ac:dyDescent="0.2">
      <c r="A718" s="24" t="s">
        <v>1028</v>
      </c>
      <c r="B718" s="25">
        <v>10</v>
      </c>
      <c r="C718" s="25" t="s">
        <v>58</v>
      </c>
      <c r="D718" s="26" t="s">
        <v>47</v>
      </c>
      <c r="E718" s="32" t="s">
        <v>1311</v>
      </c>
      <c r="F718" s="32" t="s">
        <v>1312</v>
      </c>
      <c r="G718" s="33" t="s">
        <v>3044</v>
      </c>
      <c r="H718" s="32" t="s">
        <v>3045</v>
      </c>
      <c r="I718" s="25">
        <v>2019</v>
      </c>
      <c r="J718" s="25">
        <v>2030</v>
      </c>
      <c r="K718" s="25" t="s">
        <v>36</v>
      </c>
      <c r="L718" s="25"/>
      <c r="M718" s="25"/>
      <c r="N718" s="25" t="s">
        <v>3046</v>
      </c>
      <c r="O718" s="25" t="s">
        <v>46</v>
      </c>
      <c r="P718" s="26" t="s">
        <v>38</v>
      </c>
      <c r="Q718" s="26"/>
      <c r="R718" s="26"/>
      <c r="S718" s="27"/>
      <c r="T718" s="27" t="s">
        <v>3042</v>
      </c>
      <c r="U718" s="27" t="s">
        <v>3043</v>
      </c>
      <c r="V718" s="28">
        <v>1620</v>
      </c>
      <c r="W718" s="34">
        <v>80000</v>
      </c>
      <c r="X718" s="30">
        <v>881620</v>
      </c>
      <c r="Y718" s="34" t="s">
        <v>3047</v>
      </c>
      <c r="Z718" s="29"/>
      <c r="AA718" s="29"/>
      <c r="AB718" s="29"/>
      <c r="AC718" s="29"/>
      <c r="AD718" s="31" t="s">
        <v>58</v>
      </c>
      <c r="AE718" s="31" t="s">
        <v>47</v>
      </c>
    </row>
    <row r="719" spans="1:31" s="35" customFormat="1" ht="24" x14ac:dyDescent="0.2">
      <c r="A719" s="24" t="s">
        <v>1028</v>
      </c>
      <c r="B719" s="25">
        <v>11</v>
      </c>
      <c r="C719" s="25" t="s">
        <v>58</v>
      </c>
      <c r="D719" s="16" t="s">
        <v>676</v>
      </c>
      <c r="E719" s="32" t="s">
        <v>651</v>
      </c>
      <c r="F719" s="32" t="s">
        <v>1273</v>
      </c>
      <c r="G719" s="33" t="s">
        <v>3048</v>
      </c>
      <c r="H719" s="32" t="s">
        <v>3041</v>
      </c>
      <c r="I719" s="25">
        <v>2015</v>
      </c>
      <c r="J719" s="25">
        <v>2025</v>
      </c>
      <c r="K719" s="25" t="s">
        <v>57</v>
      </c>
      <c r="L719" s="25"/>
      <c r="M719" s="25"/>
      <c r="N719" s="25" t="s">
        <v>289</v>
      </c>
      <c r="O719" s="25" t="s">
        <v>46</v>
      </c>
      <c r="P719" s="26" t="s">
        <v>38</v>
      </c>
      <c r="Q719" s="26"/>
      <c r="R719" s="26"/>
      <c r="S719" s="27"/>
      <c r="T719" s="27" t="s">
        <v>3049</v>
      </c>
      <c r="U719" s="27" t="s">
        <v>3050</v>
      </c>
      <c r="V719" s="28">
        <v>10788</v>
      </c>
      <c r="W719" s="34">
        <v>0</v>
      </c>
      <c r="X719" s="30">
        <v>10788</v>
      </c>
      <c r="Y719" s="34" t="s">
        <v>3004</v>
      </c>
      <c r="Z719" s="29"/>
      <c r="AA719" s="29"/>
      <c r="AB719" s="29"/>
      <c r="AC719" s="29"/>
      <c r="AD719" s="31" t="s">
        <v>58</v>
      </c>
      <c r="AE719" s="31" t="s">
        <v>31</v>
      </c>
    </row>
    <row r="720" spans="1:31" s="35" customFormat="1" ht="24" x14ac:dyDescent="0.2">
      <c r="A720" s="24" t="s">
        <v>1030</v>
      </c>
      <c r="B720" s="25">
        <v>1</v>
      </c>
      <c r="C720" s="25" t="s">
        <v>58</v>
      </c>
      <c r="D720" s="26" t="s">
        <v>47</v>
      </c>
      <c r="E720" s="32" t="s">
        <v>1319</v>
      </c>
      <c r="F720" s="32" t="s">
        <v>1320</v>
      </c>
      <c r="G720" s="33"/>
      <c r="H720" s="32"/>
      <c r="I720" s="25">
        <v>2015</v>
      </c>
      <c r="J720" s="25">
        <v>2020</v>
      </c>
      <c r="K720" s="25"/>
      <c r="L720" s="25"/>
      <c r="M720" s="25"/>
      <c r="N720" s="25"/>
      <c r="O720" s="25" t="s">
        <v>38</v>
      </c>
      <c r="P720" s="26"/>
      <c r="Q720" s="26"/>
      <c r="R720" s="26"/>
      <c r="S720" s="27"/>
      <c r="T720" s="27"/>
      <c r="U720" s="27"/>
      <c r="V720" s="28"/>
      <c r="W720" s="34"/>
      <c r="X720" s="30">
        <v>0</v>
      </c>
      <c r="Y720" s="34" t="s">
        <v>62</v>
      </c>
      <c r="Z720" s="29"/>
      <c r="AA720" s="29"/>
      <c r="AB720" s="29"/>
      <c r="AC720" s="29"/>
      <c r="AD720" s="31" t="s">
        <v>58</v>
      </c>
      <c r="AE720" s="31" t="s">
        <v>47</v>
      </c>
    </row>
    <row r="721" spans="1:31" s="35" customFormat="1" ht="36" x14ac:dyDescent="0.2">
      <c r="A721" s="24" t="s">
        <v>1030</v>
      </c>
      <c r="B721" s="25">
        <v>2</v>
      </c>
      <c r="C721" s="25" t="s">
        <v>30</v>
      </c>
      <c r="D721" s="26" t="s">
        <v>47</v>
      </c>
      <c r="E721" s="32" t="s">
        <v>1321</v>
      </c>
      <c r="F721" s="32" t="s">
        <v>1322</v>
      </c>
      <c r="G721" s="33"/>
      <c r="H721" s="32"/>
      <c r="I721" s="25">
        <v>2015</v>
      </c>
      <c r="J721" s="25">
        <v>2030</v>
      </c>
      <c r="K721" s="25"/>
      <c r="L721" s="25"/>
      <c r="M721" s="25"/>
      <c r="N721" s="25"/>
      <c r="O721" s="25" t="s">
        <v>38</v>
      </c>
      <c r="P721" s="26"/>
      <c r="Q721" s="26"/>
      <c r="R721" s="26"/>
      <c r="S721" s="27"/>
      <c r="T721" s="27"/>
      <c r="U721" s="27"/>
      <c r="V721" s="28">
        <v>0</v>
      </c>
      <c r="W721" s="34">
        <v>0</v>
      </c>
      <c r="X721" s="30">
        <v>0</v>
      </c>
      <c r="Y721" s="34" t="s">
        <v>62</v>
      </c>
      <c r="Z721" s="29"/>
      <c r="AA721" s="29"/>
      <c r="AB721" s="29"/>
      <c r="AC721" s="29"/>
      <c r="AD721" s="31" t="s">
        <v>30</v>
      </c>
      <c r="AE721" s="31" t="s">
        <v>47</v>
      </c>
    </row>
    <row r="722" spans="1:31" s="35" customFormat="1" ht="24" x14ac:dyDescent="0.2">
      <c r="A722" s="24" t="s">
        <v>1030</v>
      </c>
      <c r="B722" s="25">
        <v>3</v>
      </c>
      <c r="C722" s="25" t="s">
        <v>30</v>
      </c>
      <c r="D722" s="26" t="s">
        <v>47</v>
      </c>
      <c r="E722" s="32" t="s">
        <v>1323</v>
      </c>
      <c r="F722" s="32" t="s">
        <v>1324</v>
      </c>
      <c r="G722" s="33"/>
      <c r="H722" s="32"/>
      <c r="I722" s="25">
        <v>2015</v>
      </c>
      <c r="J722" s="25">
        <v>2030</v>
      </c>
      <c r="K722" s="25"/>
      <c r="L722" s="25"/>
      <c r="M722" s="25"/>
      <c r="N722" s="25"/>
      <c r="O722" s="25" t="s">
        <v>38</v>
      </c>
      <c r="P722" s="26"/>
      <c r="Q722" s="26"/>
      <c r="R722" s="26"/>
      <c r="S722" s="27"/>
      <c r="T722" s="27"/>
      <c r="U722" s="27"/>
      <c r="V722" s="28">
        <v>0</v>
      </c>
      <c r="W722" s="34">
        <v>0</v>
      </c>
      <c r="X722" s="30">
        <v>0</v>
      </c>
      <c r="Y722" s="34" t="s">
        <v>62</v>
      </c>
      <c r="Z722" s="29"/>
      <c r="AA722" s="29"/>
      <c r="AB722" s="29"/>
      <c r="AC722" s="29"/>
      <c r="AD722" s="31" t="s">
        <v>30</v>
      </c>
      <c r="AE722" s="31" t="s">
        <v>47</v>
      </c>
    </row>
    <row r="723" spans="1:31" s="35" customFormat="1" ht="36" x14ac:dyDescent="0.2">
      <c r="A723" s="24" t="s">
        <v>1030</v>
      </c>
      <c r="B723" s="25">
        <v>4</v>
      </c>
      <c r="C723" s="25" t="s">
        <v>30</v>
      </c>
      <c r="D723" s="26" t="s">
        <v>47</v>
      </c>
      <c r="E723" s="32" t="s">
        <v>1325</v>
      </c>
      <c r="F723" s="32" t="s">
        <v>1326</v>
      </c>
      <c r="G723" s="33"/>
      <c r="H723" s="32"/>
      <c r="I723" s="25">
        <v>2015</v>
      </c>
      <c r="J723" s="25">
        <v>2030</v>
      </c>
      <c r="K723" s="25"/>
      <c r="L723" s="25"/>
      <c r="M723" s="25"/>
      <c r="N723" s="25"/>
      <c r="O723" s="25" t="s">
        <v>38</v>
      </c>
      <c r="P723" s="26"/>
      <c r="Q723" s="26"/>
      <c r="R723" s="26"/>
      <c r="S723" s="27"/>
      <c r="T723" s="27"/>
      <c r="U723" s="27"/>
      <c r="V723" s="28">
        <v>0</v>
      </c>
      <c r="W723" s="34">
        <v>0</v>
      </c>
      <c r="X723" s="30">
        <v>0</v>
      </c>
      <c r="Y723" s="34" t="s">
        <v>42</v>
      </c>
      <c r="Z723" s="29"/>
      <c r="AA723" s="29"/>
      <c r="AB723" s="29"/>
      <c r="AC723" s="29"/>
      <c r="AD723" s="31" t="s">
        <v>30</v>
      </c>
      <c r="AE723" s="31" t="s">
        <v>47</v>
      </c>
    </row>
    <row r="724" spans="1:31" s="35" customFormat="1" ht="24" x14ac:dyDescent="0.2">
      <c r="A724" s="24" t="s">
        <v>1030</v>
      </c>
      <c r="B724" s="25">
        <v>5</v>
      </c>
      <c r="C724" s="25" t="s">
        <v>30</v>
      </c>
      <c r="D724" s="26" t="s">
        <v>47</v>
      </c>
      <c r="E724" s="32" t="s">
        <v>1327</v>
      </c>
      <c r="F724" s="32" t="s">
        <v>1328</v>
      </c>
      <c r="G724" s="33"/>
      <c r="H724" s="32"/>
      <c r="I724" s="25">
        <v>2015</v>
      </c>
      <c r="J724" s="25">
        <v>2030</v>
      </c>
      <c r="K724" s="25"/>
      <c r="L724" s="25"/>
      <c r="M724" s="25"/>
      <c r="N724" s="25"/>
      <c r="O724" s="25" t="s">
        <v>38</v>
      </c>
      <c r="P724" s="26"/>
      <c r="Q724" s="26"/>
      <c r="R724" s="26"/>
      <c r="S724" s="27"/>
      <c r="T724" s="27"/>
      <c r="U724" s="27"/>
      <c r="V724" s="28"/>
      <c r="W724" s="34"/>
      <c r="X724" s="30">
        <v>0</v>
      </c>
      <c r="Y724" s="34" t="s">
        <v>116</v>
      </c>
      <c r="Z724" s="29"/>
      <c r="AA724" s="29"/>
      <c r="AB724" s="29"/>
      <c r="AC724" s="29"/>
      <c r="AD724" s="31" t="s">
        <v>30</v>
      </c>
      <c r="AE724" s="31" t="s">
        <v>47</v>
      </c>
    </row>
    <row r="725" spans="1:31" s="35" customFormat="1" ht="36" x14ac:dyDescent="0.2">
      <c r="A725" s="24" t="s">
        <v>1030</v>
      </c>
      <c r="B725" s="25">
        <v>6</v>
      </c>
      <c r="C725" s="25" t="s">
        <v>30</v>
      </c>
      <c r="D725" s="26" t="s">
        <v>676</v>
      </c>
      <c r="E725" s="32" t="s">
        <v>1329</v>
      </c>
      <c r="F725" s="32" t="s">
        <v>1330</v>
      </c>
      <c r="G725" s="33"/>
      <c r="H725" s="32"/>
      <c r="I725" s="25">
        <v>2015</v>
      </c>
      <c r="J725" s="25">
        <v>2030</v>
      </c>
      <c r="K725" s="25"/>
      <c r="L725" s="25"/>
      <c r="M725" s="25"/>
      <c r="N725" s="25"/>
      <c r="O725" s="25" t="s">
        <v>38</v>
      </c>
      <c r="P725" s="26"/>
      <c r="Q725" s="26"/>
      <c r="R725" s="26"/>
      <c r="S725" s="27"/>
      <c r="T725" s="27"/>
      <c r="U725" s="27"/>
      <c r="V725" s="28">
        <v>1000</v>
      </c>
      <c r="W725" s="34">
        <v>0</v>
      </c>
      <c r="X725" s="30">
        <v>1000</v>
      </c>
      <c r="Y725" s="34" t="s">
        <v>42</v>
      </c>
      <c r="Z725" s="29"/>
      <c r="AA725" s="29"/>
      <c r="AB725" s="29"/>
      <c r="AC725" s="29"/>
      <c r="AD725" s="31" t="s">
        <v>30</v>
      </c>
      <c r="AE725" s="31" t="s">
        <v>676</v>
      </c>
    </row>
    <row r="726" spans="1:31" s="35" customFormat="1" ht="48" x14ac:dyDescent="0.2">
      <c r="A726" s="24" t="s">
        <v>1030</v>
      </c>
      <c r="B726" s="25">
        <v>7</v>
      </c>
      <c r="C726" s="25" t="s">
        <v>30</v>
      </c>
      <c r="D726" s="26" t="s">
        <v>676</v>
      </c>
      <c r="E726" s="32" t="s">
        <v>1331</v>
      </c>
      <c r="F726" s="32" t="s">
        <v>1332</v>
      </c>
      <c r="G726" s="33"/>
      <c r="H726" s="32"/>
      <c r="I726" s="25">
        <v>2015</v>
      </c>
      <c r="J726" s="25">
        <v>2030</v>
      </c>
      <c r="K726" s="25"/>
      <c r="L726" s="25"/>
      <c r="M726" s="25"/>
      <c r="N726" s="25"/>
      <c r="O726" s="25" t="s">
        <v>38</v>
      </c>
      <c r="P726" s="26"/>
      <c r="Q726" s="26"/>
      <c r="R726" s="26"/>
      <c r="S726" s="27"/>
      <c r="T726" s="27"/>
      <c r="U726" s="27"/>
      <c r="V726" s="28"/>
      <c r="W726" s="34">
        <v>0</v>
      </c>
      <c r="X726" s="30">
        <v>0</v>
      </c>
      <c r="Y726" s="34" t="s">
        <v>116</v>
      </c>
      <c r="Z726" s="29"/>
      <c r="AA726" s="29"/>
      <c r="AB726" s="29"/>
      <c r="AC726" s="29"/>
      <c r="AD726" s="31" t="s">
        <v>30</v>
      </c>
      <c r="AE726" s="31" t="s">
        <v>676</v>
      </c>
    </row>
    <row r="727" spans="1:31" s="35" customFormat="1" ht="36" x14ac:dyDescent="0.2">
      <c r="A727" s="24" t="s">
        <v>1030</v>
      </c>
      <c r="B727" s="25">
        <v>8</v>
      </c>
      <c r="C727" s="25" t="s">
        <v>30</v>
      </c>
      <c r="D727" s="26" t="s">
        <v>135</v>
      </c>
      <c r="E727" s="32" t="s">
        <v>1333</v>
      </c>
      <c r="F727" s="32" t="s">
        <v>1334</v>
      </c>
      <c r="G727" s="33"/>
      <c r="H727" s="32"/>
      <c r="I727" s="25">
        <v>2015</v>
      </c>
      <c r="J727" s="25">
        <v>2025</v>
      </c>
      <c r="K727" s="25"/>
      <c r="L727" s="25" t="s">
        <v>139</v>
      </c>
      <c r="M727" s="25"/>
      <c r="N727" s="25"/>
      <c r="O727" s="25" t="s">
        <v>38</v>
      </c>
      <c r="P727" s="26"/>
      <c r="Q727" s="26"/>
      <c r="R727" s="26"/>
      <c r="S727" s="27"/>
      <c r="T727" s="27"/>
      <c r="U727" s="27"/>
      <c r="V727" s="28">
        <v>0</v>
      </c>
      <c r="W727" s="34">
        <v>3000</v>
      </c>
      <c r="X727" s="30">
        <v>30000</v>
      </c>
      <c r="Y727" s="34" t="s">
        <v>62</v>
      </c>
      <c r="Z727" s="29"/>
      <c r="AA727" s="29"/>
      <c r="AB727" s="29"/>
      <c r="AC727" s="29"/>
      <c r="AD727" s="31" t="s">
        <v>30</v>
      </c>
      <c r="AE727" s="31" t="s">
        <v>135</v>
      </c>
    </row>
    <row r="728" spans="1:31" s="35" customFormat="1" ht="60" x14ac:dyDescent="0.2">
      <c r="A728" s="24" t="s">
        <v>1030</v>
      </c>
      <c r="B728" s="25">
        <v>9</v>
      </c>
      <c r="C728" s="25" t="s">
        <v>30</v>
      </c>
      <c r="D728" s="26" t="s">
        <v>135</v>
      </c>
      <c r="E728" s="32" t="s">
        <v>1335</v>
      </c>
      <c r="F728" s="32" t="s">
        <v>1336</v>
      </c>
      <c r="G728" s="33"/>
      <c r="H728" s="32"/>
      <c r="I728" s="25">
        <v>2015</v>
      </c>
      <c r="J728" s="25">
        <v>2020</v>
      </c>
      <c r="K728" s="25"/>
      <c r="L728" s="25" t="s">
        <v>139</v>
      </c>
      <c r="M728" s="25"/>
      <c r="N728" s="25"/>
      <c r="O728" s="25" t="s">
        <v>38</v>
      </c>
      <c r="P728" s="26"/>
      <c r="Q728" s="26"/>
      <c r="R728" s="26"/>
      <c r="S728" s="27"/>
      <c r="T728" s="27"/>
      <c r="U728" s="27"/>
      <c r="V728" s="28">
        <v>1035</v>
      </c>
      <c r="W728" s="34"/>
      <c r="X728" s="30">
        <v>1035</v>
      </c>
      <c r="Y728" s="34" t="s">
        <v>42</v>
      </c>
      <c r="Z728" s="29"/>
      <c r="AA728" s="29"/>
      <c r="AB728" s="29"/>
      <c r="AC728" s="29"/>
      <c r="AD728" s="31" t="s">
        <v>30</v>
      </c>
      <c r="AE728" s="31" t="s">
        <v>135</v>
      </c>
    </row>
    <row r="729" spans="1:31" s="35" customFormat="1" ht="60" x14ac:dyDescent="0.2">
      <c r="A729" s="24" t="s">
        <v>1030</v>
      </c>
      <c r="B729" s="25">
        <v>10</v>
      </c>
      <c r="C729" s="25" t="s">
        <v>58</v>
      </c>
      <c r="D729" s="26" t="s">
        <v>135</v>
      </c>
      <c r="E729" s="32" t="s">
        <v>1337</v>
      </c>
      <c r="F729" s="32" t="s">
        <v>1338</v>
      </c>
      <c r="G729" s="33"/>
      <c r="H729" s="32"/>
      <c r="I729" s="25">
        <v>2015</v>
      </c>
      <c r="J729" s="25">
        <v>2018</v>
      </c>
      <c r="K729" s="25"/>
      <c r="L729" s="25" t="s">
        <v>139</v>
      </c>
      <c r="M729" s="25"/>
      <c r="N729" s="25"/>
      <c r="O729" s="25" t="s">
        <v>38</v>
      </c>
      <c r="P729" s="26"/>
      <c r="Q729" s="26"/>
      <c r="R729" s="26"/>
      <c r="S729" s="27"/>
      <c r="T729" s="27"/>
      <c r="U729" s="27"/>
      <c r="V729" s="28">
        <v>1000</v>
      </c>
      <c r="W729" s="34">
        <v>0</v>
      </c>
      <c r="X729" s="30">
        <v>1000</v>
      </c>
      <c r="Y729" s="34" t="s">
        <v>42</v>
      </c>
      <c r="Z729" s="29"/>
      <c r="AA729" s="29"/>
      <c r="AB729" s="29"/>
      <c r="AC729" s="29"/>
      <c r="AD729" s="31" t="s">
        <v>58</v>
      </c>
      <c r="AE729" s="31" t="s">
        <v>135</v>
      </c>
    </row>
    <row r="730" spans="1:31" s="35" customFormat="1" ht="36" x14ac:dyDescent="0.2">
      <c r="A730" s="24" t="s">
        <v>1030</v>
      </c>
      <c r="B730" s="25">
        <v>11</v>
      </c>
      <c r="C730" s="25" t="s">
        <v>30</v>
      </c>
      <c r="D730" s="26" t="s">
        <v>135</v>
      </c>
      <c r="E730" s="32" t="s">
        <v>1339</v>
      </c>
      <c r="F730" s="32" t="s">
        <v>1340</v>
      </c>
      <c r="G730" s="33"/>
      <c r="H730" s="32"/>
      <c r="I730" s="25">
        <v>2015</v>
      </c>
      <c r="J730" s="25">
        <v>2020</v>
      </c>
      <c r="K730" s="25"/>
      <c r="L730" s="25" t="s">
        <v>139</v>
      </c>
      <c r="M730" s="25"/>
      <c r="N730" s="25"/>
      <c r="O730" s="25" t="s">
        <v>38</v>
      </c>
      <c r="P730" s="26"/>
      <c r="Q730" s="26"/>
      <c r="R730" s="26"/>
      <c r="S730" s="27"/>
      <c r="T730" s="27"/>
      <c r="U730" s="27"/>
      <c r="V730" s="28">
        <v>0</v>
      </c>
      <c r="W730" s="34">
        <v>2300</v>
      </c>
      <c r="X730" s="30">
        <v>11500</v>
      </c>
      <c r="Y730" s="34" t="s">
        <v>42</v>
      </c>
      <c r="Z730" s="29"/>
      <c r="AA730" s="29"/>
      <c r="AB730" s="29"/>
      <c r="AC730" s="29"/>
      <c r="AD730" s="31" t="s">
        <v>30</v>
      </c>
      <c r="AE730" s="31" t="s">
        <v>135</v>
      </c>
    </row>
    <row r="731" spans="1:31" s="35" customFormat="1" ht="24" x14ac:dyDescent="0.2">
      <c r="A731" s="24" t="s">
        <v>1030</v>
      </c>
      <c r="B731" s="25">
        <v>12</v>
      </c>
      <c r="C731" s="25" t="s">
        <v>58</v>
      </c>
      <c r="D731" s="26" t="s">
        <v>145</v>
      </c>
      <c r="E731" s="32" t="s">
        <v>1341</v>
      </c>
      <c r="F731" s="32" t="s">
        <v>1342</v>
      </c>
      <c r="G731" s="33"/>
      <c r="H731" s="32"/>
      <c r="I731" s="25">
        <v>2015</v>
      </c>
      <c r="J731" s="25">
        <v>2020</v>
      </c>
      <c r="K731" s="25"/>
      <c r="L731" s="25" t="s">
        <v>139</v>
      </c>
      <c r="M731" s="25"/>
      <c r="N731" s="25"/>
      <c r="O731" s="25" t="s">
        <v>38</v>
      </c>
      <c r="P731" s="26"/>
      <c r="Q731" s="26"/>
      <c r="R731" s="26"/>
      <c r="S731" s="27"/>
      <c r="T731" s="27"/>
      <c r="U731" s="27"/>
      <c r="V731" s="28">
        <v>0</v>
      </c>
      <c r="W731" s="34">
        <v>0</v>
      </c>
      <c r="X731" s="30">
        <v>0</v>
      </c>
      <c r="Y731" s="34" t="s">
        <v>42</v>
      </c>
      <c r="Z731" s="29"/>
      <c r="AA731" s="29"/>
      <c r="AB731" s="29"/>
      <c r="AC731" s="29"/>
      <c r="AD731" s="31" t="s">
        <v>58</v>
      </c>
      <c r="AE731" s="31" t="s">
        <v>145</v>
      </c>
    </row>
    <row r="732" spans="1:31" s="35" customFormat="1" ht="36" x14ac:dyDescent="0.2">
      <c r="A732" s="24" t="s">
        <v>1030</v>
      </c>
      <c r="B732" s="25">
        <v>14</v>
      </c>
      <c r="C732" s="25" t="s">
        <v>58</v>
      </c>
      <c r="D732" s="26" t="s">
        <v>52</v>
      </c>
      <c r="E732" s="32" t="s">
        <v>1343</v>
      </c>
      <c r="F732" s="32" t="s">
        <v>1344</v>
      </c>
      <c r="G732" s="33"/>
      <c r="H732" s="32"/>
      <c r="I732" s="25">
        <v>2015</v>
      </c>
      <c r="J732" s="25">
        <v>2016</v>
      </c>
      <c r="K732" s="25"/>
      <c r="L732" s="25" t="s">
        <v>139</v>
      </c>
      <c r="M732" s="25"/>
      <c r="N732" s="25"/>
      <c r="O732" s="25" t="s">
        <v>68</v>
      </c>
      <c r="P732" s="26"/>
      <c r="Q732" s="26"/>
      <c r="R732" s="26"/>
      <c r="S732" s="27"/>
      <c r="T732" s="27"/>
      <c r="U732" s="27"/>
      <c r="V732" s="28">
        <v>1500</v>
      </c>
      <c r="W732" s="34">
        <v>0</v>
      </c>
      <c r="X732" s="30">
        <v>1500</v>
      </c>
      <c r="Y732" s="34" t="s">
        <v>42</v>
      </c>
      <c r="Z732" s="29"/>
      <c r="AA732" s="29"/>
      <c r="AB732" s="29"/>
      <c r="AC732" s="29"/>
      <c r="AD732" s="31" t="s">
        <v>58</v>
      </c>
      <c r="AE732" s="31" t="s">
        <v>52</v>
      </c>
    </row>
    <row r="733" spans="1:31" s="35" customFormat="1" ht="36" x14ac:dyDescent="0.2">
      <c r="A733" s="24" t="s">
        <v>1030</v>
      </c>
      <c r="B733" s="25">
        <v>15</v>
      </c>
      <c r="C733" s="25" t="s">
        <v>58</v>
      </c>
      <c r="D733" s="26" t="s">
        <v>52</v>
      </c>
      <c r="E733" s="32" t="s">
        <v>1345</v>
      </c>
      <c r="F733" s="32" t="s">
        <v>1346</v>
      </c>
      <c r="G733" s="33"/>
      <c r="H733" s="32"/>
      <c r="I733" s="25">
        <v>2015</v>
      </c>
      <c r="J733" s="25">
        <v>2018</v>
      </c>
      <c r="K733" s="25"/>
      <c r="L733" s="25"/>
      <c r="M733" s="25"/>
      <c r="N733" s="25"/>
      <c r="O733" s="25" t="s">
        <v>68</v>
      </c>
      <c r="P733" s="26"/>
      <c r="Q733" s="26"/>
      <c r="R733" s="26"/>
      <c r="S733" s="27"/>
      <c r="T733" s="27"/>
      <c r="U733" s="27"/>
      <c r="V733" s="28">
        <v>1000</v>
      </c>
      <c r="W733" s="34">
        <v>0</v>
      </c>
      <c r="X733" s="30">
        <v>1000</v>
      </c>
      <c r="Y733" s="34" t="s">
        <v>42</v>
      </c>
      <c r="Z733" s="29"/>
      <c r="AA733" s="29"/>
      <c r="AB733" s="29"/>
      <c r="AC733" s="29"/>
      <c r="AD733" s="31" t="s">
        <v>58</v>
      </c>
      <c r="AE733" s="31" t="s">
        <v>52</v>
      </c>
    </row>
    <row r="734" spans="1:31" s="35" customFormat="1" ht="48" x14ac:dyDescent="0.2">
      <c r="A734" s="24" t="s">
        <v>1030</v>
      </c>
      <c r="B734" s="25">
        <v>18</v>
      </c>
      <c r="C734" s="25" t="s">
        <v>30</v>
      </c>
      <c r="D734" s="26" t="s">
        <v>90</v>
      </c>
      <c r="E734" s="32" t="s">
        <v>1347</v>
      </c>
      <c r="F734" s="32" t="s">
        <v>1332</v>
      </c>
      <c r="G734" s="33"/>
      <c r="H734" s="32"/>
      <c r="I734" s="25">
        <v>2015</v>
      </c>
      <c r="J734" s="25">
        <v>2030</v>
      </c>
      <c r="K734" s="25"/>
      <c r="L734" s="25"/>
      <c r="M734" s="25"/>
      <c r="N734" s="25"/>
      <c r="O734" s="25" t="s">
        <v>40</v>
      </c>
      <c r="P734" s="26"/>
      <c r="Q734" s="26"/>
      <c r="R734" s="26"/>
      <c r="S734" s="27"/>
      <c r="T734" s="27"/>
      <c r="U734" s="27"/>
      <c r="V734" s="28"/>
      <c r="W734" s="34">
        <v>0</v>
      </c>
      <c r="X734" s="30">
        <v>0</v>
      </c>
      <c r="Y734" s="34" t="s">
        <v>42</v>
      </c>
      <c r="Z734" s="29"/>
      <c r="AA734" s="29"/>
      <c r="AB734" s="29"/>
      <c r="AC734" s="29"/>
      <c r="AD734" s="31" t="s">
        <v>30</v>
      </c>
      <c r="AE734" s="31" t="s">
        <v>90</v>
      </c>
    </row>
    <row r="735" spans="1:31" s="35" customFormat="1" ht="36" x14ac:dyDescent="0.2">
      <c r="A735" s="24" t="s">
        <v>1048</v>
      </c>
      <c r="B735" s="25">
        <v>1</v>
      </c>
      <c r="C735" s="25" t="s">
        <v>30</v>
      </c>
      <c r="D735" s="16" t="s">
        <v>676</v>
      </c>
      <c r="E735" s="32" t="s">
        <v>1260</v>
      </c>
      <c r="F735" s="32" t="s">
        <v>1261</v>
      </c>
      <c r="G735" s="33"/>
      <c r="H735" s="32" t="s">
        <v>1262</v>
      </c>
      <c r="I735" s="25">
        <v>2018</v>
      </c>
      <c r="J735" s="25">
        <v>2025</v>
      </c>
      <c r="K735" s="25" t="s">
        <v>36</v>
      </c>
      <c r="L735" s="25"/>
      <c r="M735" s="25"/>
      <c r="N735" s="25"/>
      <c r="O735" s="25" t="s">
        <v>253</v>
      </c>
      <c r="P735" s="26" t="s">
        <v>112</v>
      </c>
      <c r="Q735" s="26"/>
      <c r="R735" s="26"/>
      <c r="S735" s="27"/>
      <c r="T735" s="27"/>
      <c r="U735" s="27"/>
      <c r="V735" s="28">
        <v>4000</v>
      </c>
      <c r="W735" s="34"/>
      <c r="X735" s="30">
        <v>4000</v>
      </c>
      <c r="Y735" s="34" t="s">
        <v>42</v>
      </c>
      <c r="Z735" s="29" t="s">
        <v>300</v>
      </c>
      <c r="AA735" s="29"/>
      <c r="AB735" s="29"/>
      <c r="AC735" s="29" t="s">
        <v>354</v>
      </c>
      <c r="AD735" s="31" t="s">
        <v>30</v>
      </c>
      <c r="AE735" s="31" t="s">
        <v>31</v>
      </c>
    </row>
    <row r="736" spans="1:31" s="35" customFormat="1" ht="36" x14ac:dyDescent="0.2">
      <c r="A736" s="24" t="s">
        <v>1048</v>
      </c>
      <c r="B736" s="25">
        <v>2</v>
      </c>
      <c r="C736" s="25" t="s">
        <v>30</v>
      </c>
      <c r="D736" s="16" t="s">
        <v>676</v>
      </c>
      <c r="E736" s="32" t="s">
        <v>1263</v>
      </c>
      <c r="F736" s="32" t="s">
        <v>1264</v>
      </c>
      <c r="G736" s="33"/>
      <c r="H736" s="32" t="s">
        <v>1262</v>
      </c>
      <c r="I736" s="25">
        <v>2018</v>
      </c>
      <c r="J736" s="25">
        <v>2020</v>
      </c>
      <c r="K736" s="25" t="s">
        <v>36</v>
      </c>
      <c r="L736" s="25"/>
      <c r="M736" s="25"/>
      <c r="N736" s="25"/>
      <c r="O736" s="25" t="s">
        <v>253</v>
      </c>
      <c r="P736" s="26" t="s">
        <v>112</v>
      </c>
      <c r="Q736" s="26"/>
      <c r="R736" s="26"/>
      <c r="S736" s="27"/>
      <c r="T736" s="27"/>
      <c r="U736" s="27"/>
      <c r="V736" s="28">
        <v>12000</v>
      </c>
      <c r="W736" s="34"/>
      <c r="X736" s="30">
        <v>12000</v>
      </c>
      <c r="Y736" s="34" t="s">
        <v>42</v>
      </c>
      <c r="Z736" s="29" t="s">
        <v>300</v>
      </c>
      <c r="AA736" s="29"/>
      <c r="AB736" s="29"/>
      <c r="AC736" s="29" t="s">
        <v>354</v>
      </c>
      <c r="AD736" s="31" t="s">
        <v>30</v>
      </c>
      <c r="AE736" s="31" t="s">
        <v>31</v>
      </c>
    </row>
    <row r="737" spans="1:31" s="35" customFormat="1" ht="24" x14ac:dyDescent="0.2">
      <c r="A737" s="24" t="s">
        <v>1048</v>
      </c>
      <c r="B737" s="25">
        <v>3</v>
      </c>
      <c r="C737" s="25" t="s">
        <v>30</v>
      </c>
      <c r="D737" s="16" t="s">
        <v>676</v>
      </c>
      <c r="E737" s="32" t="s">
        <v>1265</v>
      </c>
      <c r="F737" s="32" t="s">
        <v>1266</v>
      </c>
      <c r="G737" s="33"/>
      <c r="H737" s="32" t="s">
        <v>1262</v>
      </c>
      <c r="I737" s="25">
        <v>2018</v>
      </c>
      <c r="J737" s="25">
        <v>2020</v>
      </c>
      <c r="K737" s="25" t="s">
        <v>36</v>
      </c>
      <c r="L737" s="25"/>
      <c r="M737" s="25" t="s">
        <v>139</v>
      </c>
      <c r="N737" s="25"/>
      <c r="O737" s="25" t="s">
        <v>46</v>
      </c>
      <c r="P737" s="26" t="s">
        <v>38</v>
      </c>
      <c r="Q737" s="26"/>
      <c r="R737" s="26"/>
      <c r="S737" s="27" t="s">
        <v>1267</v>
      </c>
      <c r="T737" s="27" t="s">
        <v>1268</v>
      </c>
      <c r="U737" s="27" t="s">
        <v>1269</v>
      </c>
      <c r="V737" s="28">
        <v>93783</v>
      </c>
      <c r="W737" s="34"/>
      <c r="X737" s="30">
        <v>93783</v>
      </c>
      <c r="Y737" s="34" t="s">
        <v>116</v>
      </c>
      <c r="Z737" s="29" t="s">
        <v>52</v>
      </c>
      <c r="AA737" s="29"/>
      <c r="AB737" s="29"/>
      <c r="AC737" s="29" t="s">
        <v>1270</v>
      </c>
      <c r="AD737" s="31" t="s">
        <v>30</v>
      </c>
      <c r="AE737" s="31" t="s">
        <v>31</v>
      </c>
    </row>
    <row r="738" spans="1:31" s="35" customFormat="1" ht="36" x14ac:dyDescent="0.2">
      <c r="A738" s="24" t="s">
        <v>1048</v>
      </c>
      <c r="B738" s="25">
        <v>4</v>
      </c>
      <c r="C738" s="25" t="s">
        <v>30</v>
      </c>
      <c r="D738" s="16" t="s">
        <v>676</v>
      </c>
      <c r="E738" s="32" t="s">
        <v>1271</v>
      </c>
      <c r="F738" s="32" t="s">
        <v>1272</v>
      </c>
      <c r="G738" s="33"/>
      <c r="H738" s="32" t="s">
        <v>1262</v>
      </c>
      <c r="I738" s="25">
        <v>2018</v>
      </c>
      <c r="J738" s="25">
        <v>2020</v>
      </c>
      <c r="K738" s="25" t="s">
        <v>36</v>
      </c>
      <c r="L738" s="25"/>
      <c r="M738" s="25"/>
      <c r="N738" s="25"/>
      <c r="O738" s="25" t="s">
        <v>37</v>
      </c>
      <c r="P738" s="26" t="s">
        <v>144</v>
      </c>
      <c r="Q738" s="26"/>
      <c r="R738" s="26"/>
      <c r="S738" s="27"/>
      <c r="T738" s="27"/>
      <c r="U738" s="27"/>
      <c r="V738" s="28">
        <v>2000</v>
      </c>
      <c r="W738" s="34"/>
      <c r="X738" s="30">
        <v>2000</v>
      </c>
      <c r="Y738" s="34" t="s">
        <v>42</v>
      </c>
      <c r="Z738" s="29"/>
      <c r="AA738" s="29"/>
      <c r="AB738" s="29"/>
      <c r="AC738" s="29"/>
      <c r="AD738" s="31" t="s">
        <v>30</v>
      </c>
      <c r="AE738" s="31" t="s">
        <v>31</v>
      </c>
    </row>
    <row r="739" spans="1:31" s="35" customFormat="1" ht="24" x14ac:dyDescent="0.2">
      <c r="A739" s="24" t="s">
        <v>1048</v>
      </c>
      <c r="B739" s="25">
        <v>5</v>
      </c>
      <c r="C739" s="25" t="s">
        <v>58</v>
      </c>
      <c r="D739" s="16" t="s">
        <v>676</v>
      </c>
      <c r="E739" s="32" t="s">
        <v>651</v>
      </c>
      <c r="F739" s="32" t="s">
        <v>1273</v>
      </c>
      <c r="G739" s="33"/>
      <c r="H739" s="32" t="s">
        <v>609</v>
      </c>
      <c r="I739" s="25">
        <v>2015</v>
      </c>
      <c r="J739" s="25">
        <v>2019</v>
      </c>
      <c r="K739" s="25" t="s">
        <v>57</v>
      </c>
      <c r="L739" s="25"/>
      <c r="M739" s="25"/>
      <c r="N739" s="25"/>
      <c r="O739" s="25" t="s">
        <v>46</v>
      </c>
      <c r="P739" s="26" t="s">
        <v>38</v>
      </c>
      <c r="Q739" s="26"/>
      <c r="R739" s="26"/>
      <c r="S739" s="27"/>
      <c r="T739" s="27"/>
      <c r="U739" s="27"/>
      <c r="V739" s="28">
        <v>30564</v>
      </c>
      <c r="W739" s="34"/>
      <c r="X739" s="30">
        <v>30564</v>
      </c>
      <c r="Y739" s="34" t="s">
        <v>62</v>
      </c>
      <c r="Z739" s="29" t="s">
        <v>221</v>
      </c>
      <c r="AA739" s="29"/>
      <c r="AB739" s="29"/>
      <c r="AC739" s="29" t="s">
        <v>696</v>
      </c>
      <c r="AD739" s="31" t="s">
        <v>58</v>
      </c>
      <c r="AE739" s="31" t="s">
        <v>31</v>
      </c>
    </row>
    <row r="740" spans="1:31" s="35" customFormat="1" ht="24" x14ac:dyDescent="0.2">
      <c r="A740" s="24" t="s">
        <v>1048</v>
      </c>
      <c r="B740" s="25">
        <v>6</v>
      </c>
      <c r="C740" s="25" t="s">
        <v>30</v>
      </c>
      <c r="D740" s="26" t="s">
        <v>90</v>
      </c>
      <c r="E740" s="32" t="s">
        <v>1274</v>
      </c>
      <c r="F740" s="32" t="s">
        <v>1275</v>
      </c>
      <c r="G740" s="33"/>
      <c r="H740" s="32" t="s">
        <v>1276</v>
      </c>
      <c r="I740" s="25">
        <v>2018</v>
      </c>
      <c r="J740" s="25">
        <v>2020</v>
      </c>
      <c r="K740" s="25" t="s">
        <v>36</v>
      </c>
      <c r="L740" s="25"/>
      <c r="M740" s="25"/>
      <c r="N740" s="25"/>
      <c r="O740" s="25" t="s">
        <v>111</v>
      </c>
      <c r="P740" s="26" t="s">
        <v>39</v>
      </c>
      <c r="Q740" s="26"/>
      <c r="R740" s="26"/>
      <c r="S740" s="27"/>
      <c r="T740" s="27"/>
      <c r="U740" s="27"/>
      <c r="V740" s="28"/>
      <c r="W740" s="34"/>
      <c r="X740" s="30">
        <v>0</v>
      </c>
      <c r="Y740" s="34" t="s">
        <v>116</v>
      </c>
      <c r="Z740" s="29"/>
      <c r="AA740" s="29"/>
      <c r="AB740" s="29"/>
      <c r="AC740" s="29"/>
      <c r="AD740" s="31" t="s">
        <v>30</v>
      </c>
      <c r="AE740" s="31" t="s">
        <v>90</v>
      </c>
    </row>
    <row r="741" spans="1:31" s="35" customFormat="1" ht="24" x14ac:dyDescent="0.2">
      <c r="A741" s="24" t="s">
        <v>1048</v>
      </c>
      <c r="B741" s="25">
        <v>7</v>
      </c>
      <c r="C741" s="25" t="s">
        <v>30</v>
      </c>
      <c r="D741" s="26" t="s">
        <v>52</v>
      </c>
      <c r="E741" s="32" t="s">
        <v>1277</v>
      </c>
      <c r="F741" s="32" t="s">
        <v>1278</v>
      </c>
      <c r="G741" s="33"/>
      <c r="H741" s="32" t="s">
        <v>1279</v>
      </c>
      <c r="I741" s="25">
        <v>2018</v>
      </c>
      <c r="J741" s="25">
        <v>2020</v>
      </c>
      <c r="K741" s="25" t="s">
        <v>57</v>
      </c>
      <c r="L741" s="25"/>
      <c r="M741" s="25"/>
      <c r="N741" s="25"/>
      <c r="O741" s="25" t="s">
        <v>111</v>
      </c>
      <c r="P741" s="26" t="s">
        <v>40</v>
      </c>
      <c r="Q741" s="26"/>
      <c r="R741" s="26"/>
      <c r="S741" s="27"/>
      <c r="T741" s="27"/>
      <c r="U741" s="27"/>
      <c r="V741" s="28">
        <v>250000</v>
      </c>
      <c r="W741" s="34"/>
      <c r="X741" s="30">
        <v>250000</v>
      </c>
      <c r="Y741" s="34" t="s">
        <v>116</v>
      </c>
      <c r="Z741" s="29"/>
      <c r="AA741" s="29"/>
      <c r="AB741" s="29"/>
      <c r="AC741" s="29"/>
      <c r="AD741" s="31" t="s">
        <v>30</v>
      </c>
      <c r="AE741" s="31" t="s">
        <v>52</v>
      </c>
    </row>
    <row r="742" spans="1:31" s="35" customFormat="1" ht="36" x14ac:dyDescent="0.2">
      <c r="A742" s="24" t="s">
        <v>1048</v>
      </c>
      <c r="B742" s="25">
        <v>8</v>
      </c>
      <c r="C742" s="25" t="s">
        <v>30</v>
      </c>
      <c r="D742" s="26" t="s">
        <v>52</v>
      </c>
      <c r="E742" s="32" t="s">
        <v>1280</v>
      </c>
      <c r="F742" s="32" t="s">
        <v>1281</v>
      </c>
      <c r="G742" s="33"/>
      <c r="H742" s="32" t="s">
        <v>907</v>
      </c>
      <c r="I742" s="25">
        <v>2018</v>
      </c>
      <c r="J742" s="25">
        <v>2030</v>
      </c>
      <c r="K742" s="25" t="s">
        <v>36</v>
      </c>
      <c r="L742" s="25"/>
      <c r="M742" s="25"/>
      <c r="N742" s="25"/>
      <c r="O742" s="25" t="s">
        <v>67</v>
      </c>
      <c r="P742" s="26" t="s">
        <v>68</v>
      </c>
      <c r="Q742" s="26"/>
      <c r="R742" s="26"/>
      <c r="S742" s="27"/>
      <c r="T742" s="27"/>
      <c r="U742" s="27"/>
      <c r="V742" s="28">
        <v>492271.35</v>
      </c>
      <c r="W742" s="34"/>
      <c r="X742" s="30">
        <v>492271.35</v>
      </c>
      <c r="Y742" s="34" t="s">
        <v>116</v>
      </c>
      <c r="Z742" s="29" t="s">
        <v>52</v>
      </c>
      <c r="AA742" s="29"/>
      <c r="AB742" s="29"/>
      <c r="AC742" s="29" t="s">
        <v>1270</v>
      </c>
      <c r="AD742" s="31" t="s">
        <v>30</v>
      </c>
      <c r="AE742" s="31" t="s">
        <v>52</v>
      </c>
    </row>
    <row r="743" spans="1:31" s="35" customFormat="1" ht="48" x14ac:dyDescent="0.2">
      <c r="A743" s="24" t="s">
        <v>1048</v>
      </c>
      <c r="B743" s="25">
        <v>9</v>
      </c>
      <c r="C743" s="25" t="s">
        <v>58</v>
      </c>
      <c r="D743" s="26" t="s">
        <v>52</v>
      </c>
      <c r="E743" s="32" t="s">
        <v>1282</v>
      </c>
      <c r="F743" s="32" t="s">
        <v>1283</v>
      </c>
      <c r="G743" s="33"/>
      <c r="H743" s="32" t="s">
        <v>907</v>
      </c>
      <c r="I743" s="25">
        <v>2017</v>
      </c>
      <c r="J743" s="25">
        <v>2018</v>
      </c>
      <c r="K743" s="25" t="s">
        <v>57</v>
      </c>
      <c r="L743" s="25"/>
      <c r="M743" s="25" t="s">
        <v>139</v>
      </c>
      <c r="N743" s="25" t="s">
        <v>289</v>
      </c>
      <c r="O743" s="25" t="s">
        <v>67</v>
      </c>
      <c r="P743" s="26" t="s">
        <v>68</v>
      </c>
      <c r="Q743" s="26"/>
      <c r="R743" s="26"/>
      <c r="S743" s="27"/>
      <c r="T743" s="27"/>
      <c r="U743" s="27"/>
      <c r="V743" s="28">
        <v>5000</v>
      </c>
      <c r="W743" s="34"/>
      <c r="X743" s="30">
        <v>5000</v>
      </c>
      <c r="Y743" s="34" t="s">
        <v>42</v>
      </c>
      <c r="Z743" s="29" t="s">
        <v>52</v>
      </c>
      <c r="AA743" s="29"/>
      <c r="AB743" s="29"/>
      <c r="AC743" s="29" t="s">
        <v>1270</v>
      </c>
      <c r="AD743" s="31" t="s">
        <v>58</v>
      </c>
      <c r="AE743" s="31" t="s">
        <v>52</v>
      </c>
    </row>
    <row r="744" spans="1:31" s="35" customFormat="1" ht="36" x14ac:dyDescent="0.2">
      <c r="A744" s="24" t="s">
        <v>1048</v>
      </c>
      <c r="B744" s="25">
        <v>10</v>
      </c>
      <c r="C744" s="25" t="s">
        <v>30</v>
      </c>
      <c r="D744" s="26" t="s">
        <v>52</v>
      </c>
      <c r="E744" s="32" t="s">
        <v>1284</v>
      </c>
      <c r="F744" s="32" t="s">
        <v>1285</v>
      </c>
      <c r="G744" s="33"/>
      <c r="H744" s="32" t="s">
        <v>907</v>
      </c>
      <c r="I744" s="25">
        <v>2019</v>
      </c>
      <c r="J744" s="25">
        <v>2022</v>
      </c>
      <c r="K744" s="25" t="s">
        <v>36</v>
      </c>
      <c r="L744" s="25"/>
      <c r="M744" s="25"/>
      <c r="N744" s="25"/>
      <c r="O744" s="25" t="s">
        <v>67</v>
      </c>
      <c r="P744" s="26" t="s">
        <v>68</v>
      </c>
      <c r="Q744" s="26"/>
      <c r="R744" s="26"/>
      <c r="S744" s="27"/>
      <c r="T744" s="27"/>
      <c r="U744" s="27"/>
      <c r="V744" s="28">
        <v>3000</v>
      </c>
      <c r="W744" s="34"/>
      <c r="X744" s="30">
        <v>3000</v>
      </c>
      <c r="Y744" s="34" t="s">
        <v>42</v>
      </c>
      <c r="Z744" s="29" t="s">
        <v>52</v>
      </c>
      <c r="AA744" s="29"/>
      <c r="AB744" s="29"/>
      <c r="AC744" s="29" t="s">
        <v>1270</v>
      </c>
      <c r="AD744" s="31" t="s">
        <v>30</v>
      </c>
      <c r="AE744" s="31" t="s">
        <v>52</v>
      </c>
    </row>
    <row r="745" spans="1:31" s="35" customFormat="1" ht="24" x14ac:dyDescent="0.2">
      <c r="A745" s="24" t="s">
        <v>1048</v>
      </c>
      <c r="B745" s="25">
        <v>11</v>
      </c>
      <c r="C745" s="25" t="s">
        <v>30</v>
      </c>
      <c r="D745" s="26" t="s">
        <v>52</v>
      </c>
      <c r="E745" s="32" t="s">
        <v>1286</v>
      </c>
      <c r="F745" s="32" t="s">
        <v>1287</v>
      </c>
      <c r="G745" s="33"/>
      <c r="H745" s="32" t="s">
        <v>907</v>
      </c>
      <c r="I745" s="25">
        <v>2018</v>
      </c>
      <c r="J745" s="25">
        <v>2030</v>
      </c>
      <c r="K745" s="25" t="s">
        <v>36</v>
      </c>
      <c r="L745" s="25"/>
      <c r="M745" s="25"/>
      <c r="N745" s="25"/>
      <c r="O745" s="25" t="s">
        <v>1097</v>
      </c>
      <c r="P745" s="26" t="s">
        <v>112</v>
      </c>
      <c r="Q745" s="26"/>
      <c r="R745" s="26"/>
      <c r="S745" s="27"/>
      <c r="T745" s="27"/>
      <c r="U745" s="27"/>
      <c r="V745" s="28">
        <v>236842</v>
      </c>
      <c r="W745" s="34"/>
      <c r="X745" s="30">
        <v>236842</v>
      </c>
      <c r="Y745" s="34" t="s">
        <v>116</v>
      </c>
      <c r="Z745" s="29" t="s">
        <v>52</v>
      </c>
      <c r="AA745" s="29"/>
      <c r="AB745" s="29"/>
      <c r="AC745" s="29" t="s">
        <v>1288</v>
      </c>
      <c r="AD745" s="31" t="s">
        <v>30</v>
      </c>
      <c r="AE745" s="31" t="s">
        <v>52</v>
      </c>
    </row>
    <row r="746" spans="1:31" s="35" customFormat="1" ht="48" x14ac:dyDescent="0.2">
      <c r="A746" s="24" t="s">
        <v>1048</v>
      </c>
      <c r="B746" s="25">
        <v>12</v>
      </c>
      <c r="C746" s="25" t="s">
        <v>30</v>
      </c>
      <c r="D746" s="26" t="s">
        <v>52</v>
      </c>
      <c r="E746" s="32" t="s">
        <v>1289</v>
      </c>
      <c r="F746" s="32" t="s">
        <v>1290</v>
      </c>
      <c r="G746" s="33"/>
      <c r="H746" s="32" t="s">
        <v>1291</v>
      </c>
      <c r="I746" s="25">
        <v>2019</v>
      </c>
      <c r="J746" s="25">
        <v>2020</v>
      </c>
      <c r="K746" s="25" t="s">
        <v>36</v>
      </c>
      <c r="L746" s="25"/>
      <c r="M746" s="25"/>
      <c r="N746" s="25"/>
      <c r="O746" s="25" t="s">
        <v>67</v>
      </c>
      <c r="P746" s="26" t="s">
        <v>68</v>
      </c>
      <c r="Q746" s="26"/>
      <c r="R746" s="26"/>
      <c r="S746" s="27"/>
      <c r="T746" s="27"/>
      <c r="U746" s="27"/>
      <c r="V746" s="28">
        <v>24000</v>
      </c>
      <c r="W746" s="34"/>
      <c r="X746" s="30">
        <v>24000</v>
      </c>
      <c r="Y746" s="34" t="s">
        <v>62</v>
      </c>
      <c r="Z746" s="29"/>
      <c r="AA746" s="29"/>
      <c r="AB746" s="29"/>
      <c r="AC746" s="29"/>
      <c r="AD746" s="31" t="s">
        <v>30</v>
      </c>
      <c r="AE746" s="31" t="s">
        <v>52</v>
      </c>
    </row>
    <row r="747" spans="1:31" s="35" customFormat="1" ht="36" x14ac:dyDescent="0.2">
      <c r="A747" s="24" t="s">
        <v>1048</v>
      </c>
      <c r="B747" s="25">
        <v>13</v>
      </c>
      <c r="C747" s="25" t="s">
        <v>30</v>
      </c>
      <c r="D747" s="26" t="s">
        <v>52</v>
      </c>
      <c r="E747" s="32" t="s">
        <v>624</v>
      </c>
      <c r="F747" s="32" t="s">
        <v>1292</v>
      </c>
      <c r="G747" s="33"/>
      <c r="H747" s="32" t="s">
        <v>907</v>
      </c>
      <c r="I747" s="25">
        <v>2019</v>
      </c>
      <c r="J747" s="25">
        <v>2025</v>
      </c>
      <c r="K747" s="25" t="s">
        <v>36</v>
      </c>
      <c r="L747" s="25"/>
      <c r="M747" s="25"/>
      <c r="N747" s="25"/>
      <c r="O747" s="25" t="s">
        <v>67</v>
      </c>
      <c r="P747" s="26" t="s">
        <v>68</v>
      </c>
      <c r="Q747" s="26"/>
      <c r="R747" s="26"/>
      <c r="S747" s="27"/>
      <c r="T747" s="27"/>
      <c r="U747" s="27"/>
      <c r="V747" s="28">
        <v>2000</v>
      </c>
      <c r="W747" s="34"/>
      <c r="X747" s="30">
        <v>2000</v>
      </c>
      <c r="Y747" s="34" t="s">
        <v>42</v>
      </c>
      <c r="Z747" s="29"/>
      <c r="AA747" s="29"/>
      <c r="AB747" s="29"/>
      <c r="AC747" s="29"/>
      <c r="AD747" s="31" t="s">
        <v>30</v>
      </c>
      <c r="AE747" s="31" t="s">
        <v>52</v>
      </c>
    </row>
    <row r="748" spans="1:31" s="35" customFormat="1" ht="36" x14ac:dyDescent="0.2">
      <c r="A748" s="24" t="s">
        <v>1048</v>
      </c>
      <c r="B748" s="25">
        <v>14</v>
      </c>
      <c r="C748" s="25" t="s">
        <v>30</v>
      </c>
      <c r="D748" s="26" t="s">
        <v>52</v>
      </c>
      <c r="E748" s="32" t="s">
        <v>642</v>
      </c>
      <c r="F748" s="32" t="s">
        <v>1293</v>
      </c>
      <c r="G748" s="33"/>
      <c r="H748" s="32" t="s">
        <v>907</v>
      </c>
      <c r="I748" s="25">
        <v>2019</v>
      </c>
      <c r="J748" s="25">
        <v>2021</v>
      </c>
      <c r="K748" s="25" t="s">
        <v>36</v>
      </c>
      <c r="L748" s="25"/>
      <c r="M748" s="25"/>
      <c r="N748" s="25"/>
      <c r="O748" s="25" t="s">
        <v>67</v>
      </c>
      <c r="P748" s="26" t="s">
        <v>68</v>
      </c>
      <c r="Q748" s="26"/>
      <c r="R748" s="26"/>
      <c r="S748" s="27"/>
      <c r="T748" s="27"/>
      <c r="U748" s="27"/>
      <c r="V748" s="28">
        <v>2692</v>
      </c>
      <c r="W748" s="34"/>
      <c r="X748" s="30">
        <v>2692</v>
      </c>
      <c r="Y748" s="34" t="s">
        <v>42</v>
      </c>
      <c r="Z748" s="29"/>
      <c r="AA748" s="29"/>
      <c r="AB748" s="29"/>
      <c r="AC748" s="29"/>
      <c r="AD748" s="31" t="s">
        <v>30</v>
      </c>
      <c r="AE748" s="31" t="s">
        <v>52</v>
      </c>
    </row>
    <row r="749" spans="1:31" s="35" customFormat="1" ht="36" x14ac:dyDescent="0.2">
      <c r="A749" s="24" t="s">
        <v>1048</v>
      </c>
      <c r="B749" s="25">
        <v>15</v>
      </c>
      <c r="C749" s="25" t="s">
        <v>58</v>
      </c>
      <c r="D749" s="26" t="s">
        <v>52</v>
      </c>
      <c r="E749" s="32" t="s">
        <v>1294</v>
      </c>
      <c r="F749" s="32" t="s">
        <v>1295</v>
      </c>
      <c r="G749" s="33"/>
      <c r="H749" s="32" t="s">
        <v>907</v>
      </c>
      <c r="I749" s="25">
        <v>2018</v>
      </c>
      <c r="J749" s="25">
        <v>2019</v>
      </c>
      <c r="K749" s="25" t="s">
        <v>36</v>
      </c>
      <c r="L749" s="25"/>
      <c r="M749" s="25" t="s">
        <v>139</v>
      </c>
      <c r="N749" s="25"/>
      <c r="O749" s="25" t="s">
        <v>67</v>
      </c>
      <c r="P749" s="26" t="s">
        <v>68</v>
      </c>
      <c r="Q749" s="26"/>
      <c r="R749" s="26"/>
      <c r="S749" s="27" t="s">
        <v>1296</v>
      </c>
      <c r="T749" s="27" t="s">
        <v>1297</v>
      </c>
      <c r="U749" s="27" t="s">
        <v>1298</v>
      </c>
      <c r="V749" s="28">
        <v>5000</v>
      </c>
      <c r="W749" s="34"/>
      <c r="X749" s="30">
        <v>5000</v>
      </c>
      <c r="Y749" s="34" t="s">
        <v>42</v>
      </c>
      <c r="Z749" s="29"/>
      <c r="AA749" s="29"/>
      <c r="AB749" s="29"/>
      <c r="AC749" s="29"/>
      <c r="AD749" s="31" t="s">
        <v>58</v>
      </c>
      <c r="AE749" s="31" t="s">
        <v>52</v>
      </c>
    </row>
    <row r="750" spans="1:31" s="35" customFormat="1" ht="60" x14ac:dyDescent="0.2">
      <c r="A750" s="24" t="s">
        <v>1048</v>
      </c>
      <c r="B750" s="25">
        <v>16</v>
      </c>
      <c r="C750" s="25" t="s">
        <v>30</v>
      </c>
      <c r="D750" s="26" t="s">
        <v>52</v>
      </c>
      <c r="E750" s="32" t="s">
        <v>1299</v>
      </c>
      <c r="F750" s="32" t="s">
        <v>1300</v>
      </c>
      <c r="G750" s="33"/>
      <c r="H750" s="32" t="s">
        <v>907</v>
      </c>
      <c r="I750" s="25">
        <v>2019</v>
      </c>
      <c r="J750" s="25">
        <v>2020</v>
      </c>
      <c r="K750" s="25" t="s">
        <v>36</v>
      </c>
      <c r="L750" s="25"/>
      <c r="M750" s="25" t="s">
        <v>139</v>
      </c>
      <c r="N750" s="25"/>
      <c r="O750" s="25" t="s">
        <v>67</v>
      </c>
      <c r="P750" s="26" t="s">
        <v>68</v>
      </c>
      <c r="Q750" s="26"/>
      <c r="R750" s="26"/>
      <c r="S750" s="27" t="s">
        <v>1301</v>
      </c>
      <c r="T750" s="27" t="s">
        <v>1302</v>
      </c>
      <c r="U750" s="27" t="s">
        <v>1303</v>
      </c>
      <c r="V750" s="28">
        <v>2000</v>
      </c>
      <c r="W750" s="34"/>
      <c r="X750" s="30">
        <v>2000</v>
      </c>
      <c r="Y750" s="34" t="s">
        <v>42</v>
      </c>
      <c r="Z750" s="29"/>
      <c r="AA750" s="29"/>
      <c r="AB750" s="29"/>
      <c r="AC750" s="29"/>
      <c r="AD750" s="31" t="s">
        <v>30</v>
      </c>
      <c r="AE750" s="31" t="s">
        <v>52</v>
      </c>
    </row>
    <row r="751" spans="1:31" s="35" customFormat="1" ht="72" x14ac:dyDescent="0.2">
      <c r="A751" s="24" t="s">
        <v>1048</v>
      </c>
      <c r="B751" s="25">
        <v>17</v>
      </c>
      <c r="C751" s="25" t="s">
        <v>30</v>
      </c>
      <c r="D751" s="26" t="s">
        <v>52</v>
      </c>
      <c r="E751" s="32" t="s">
        <v>1304</v>
      </c>
      <c r="F751" s="32" t="s">
        <v>1305</v>
      </c>
      <c r="G751" s="33"/>
      <c r="H751" s="32" t="s">
        <v>907</v>
      </c>
      <c r="I751" s="25">
        <v>2020</v>
      </c>
      <c r="J751" s="25">
        <v>2030</v>
      </c>
      <c r="K751" s="25" t="s">
        <v>36</v>
      </c>
      <c r="L751" s="25" t="s">
        <v>139</v>
      </c>
      <c r="M751" s="25" t="s">
        <v>139</v>
      </c>
      <c r="N751" s="25"/>
      <c r="O751" s="25" t="s">
        <v>67</v>
      </c>
      <c r="P751" s="26" t="s">
        <v>68</v>
      </c>
      <c r="Q751" s="26"/>
      <c r="R751" s="26"/>
      <c r="S751" s="27" t="s">
        <v>1306</v>
      </c>
      <c r="T751" s="27" t="s">
        <v>1307</v>
      </c>
      <c r="U751" s="27" t="s">
        <v>1308</v>
      </c>
      <c r="V751" s="28">
        <v>1430232.65</v>
      </c>
      <c r="W751" s="34"/>
      <c r="X751" s="30">
        <v>1430232.65</v>
      </c>
      <c r="Y751" s="34" t="s">
        <v>116</v>
      </c>
      <c r="Z751" s="29" t="s">
        <v>52</v>
      </c>
      <c r="AA751" s="29"/>
      <c r="AB751" s="29"/>
      <c r="AC751" s="29" t="s">
        <v>1270</v>
      </c>
      <c r="AD751" s="31" t="s">
        <v>30</v>
      </c>
      <c r="AE751" s="31" t="s">
        <v>52</v>
      </c>
    </row>
    <row r="752" spans="1:31" s="35" customFormat="1" ht="24" x14ac:dyDescent="0.2">
      <c r="A752" s="24" t="s">
        <v>1048</v>
      </c>
      <c r="B752" s="25">
        <v>18</v>
      </c>
      <c r="C752" s="25" t="s">
        <v>30</v>
      </c>
      <c r="D752" s="26" t="s">
        <v>181</v>
      </c>
      <c r="E752" s="32" t="s">
        <v>1309</v>
      </c>
      <c r="F752" s="32" t="s">
        <v>1310</v>
      </c>
      <c r="G752" s="33"/>
      <c r="H752" s="32" t="s">
        <v>907</v>
      </c>
      <c r="I752" s="25">
        <v>2019</v>
      </c>
      <c r="J752" s="25">
        <v>2025</v>
      </c>
      <c r="K752" s="25" t="s">
        <v>36</v>
      </c>
      <c r="L752" s="25"/>
      <c r="M752" s="25"/>
      <c r="N752" s="25"/>
      <c r="O752" s="25" t="s">
        <v>37</v>
      </c>
      <c r="P752" s="26"/>
      <c r="Q752" s="26"/>
      <c r="R752" s="26"/>
      <c r="S752" s="27"/>
      <c r="T752" s="27"/>
      <c r="U752" s="27"/>
      <c r="V752" s="28">
        <v>2800</v>
      </c>
      <c r="W752" s="34"/>
      <c r="X752" s="30">
        <v>2800</v>
      </c>
      <c r="Y752" s="34" t="s">
        <v>42</v>
      </c>
      <c r="Z752" s="29"/>
      <c r="AA752" s="29"/>
      <c r="AB752" s="29"/>
      <c r="AC752" s="29"/>
      <c r="AD752" s="31" t="s">
        <v>30</v>
      </c>
      <c r="AE752" s="31" t="s">
        <v>181</v>
      </c>
    </row>
    <row r="753" spans="1:31" s="35" customFormat="1" ht="36" x14ac:dyDescent="0.2">
      <c r="A753" s="24" t="s">
        <v>1048</v>
      </c>
      <c r="B753" s="25">
        <v>19</v>
      </c>
      <c r="C753" s="25" t="s">
        <v>58</v>
      </c>
      <c r="D753" s="26" t="s">
        <v>47</v>
      </c>
      <c r="E753" s="32" t="s">
        <v>1311</v>
      </c>
      <c r="F753" s="32" t="s">
        <v>1312</v>
      </c>
      <c r="G753" s="33"/>
      <c r="H753" s="32" t="s">
        <v>907</v>
      </c>
      <c r="I753" s="25">
        <v>2018</v>
      </c>
      <c r="J753" s="25">
        <v>2030</v>
      </c>
      <c r="K753" s="25" t="s">
        <v>36</v>
      </c>
      <c r="L753" s="25"/>
      <c r="M753" s="25"/>
      <c r="N753" s="25" t="s">
        <v>1313</v>
      </c>
      <c r="O753" s="25" t="s">
        <v>46</v>
      </c>
      <c r="P753" s="26" t="s">
        <v>38</v>
      </c>
      <c r="Q753" s="26"/>
      <c r="R753" s="26"/>
      <c r="S753" s="27"/>
      <c r="T753" s="27"/>
      <c r="U753" s="27"/>
      <c r="V753" s="28">
        <v>37770</v>
      </c>
      <c r="W753" s="34">
        <v>80000</v>
      </c>
      <c r="X753" s="30">
        <v>997770</v>
      </c>
      <c r="Y753" s="34" t="s">
        <v>116</v>
      </c>
      <c r="Z753" s="29"/>
      <c r="AA753" s="29"/>
      <c r="AB753" s="29"/>
      <c r="AC753" s="29"/>
      <c r="AD753" s="31" t="s">
        <v>58</v>
      </c>
      <c r="AE753" s="31" t="s">
        <v>47</v>
      </c>
    </row>
    <row r="754" spans="1:31" s="35" customFormat="1" ht="36" x14ac:dyDescent="0.2">
      <c r="A754" s="24" t="s">
        <v>1048</v>
      </c>
      <c r="B754" s="25">
        <v>20</v>
      </c>
      <c r="C754" s="25" t="s">
        <v>30</v>
      </c>
      <c r="D754" s="26" t="s">
        <v>47</v>
      </c>
      <c r="E754" s="32" t="s">
        <v>622</v>
      </c>
      <c r="F754" s="32" t="s">
        <v>1314</v>
      </c>
      <c r="G754" s="33"/>
      <c r="H754" s="32" t="s">
        <v>907</v>
      </c>
      <c r="I754" s="25">
        <v>2020</v>
      </c>
      <c r="J754" s="25">
        <v>2030</v>
      </c>
      <c r="K754" s="25" t="s">
        <v>36</v>
      </c>
      <c r="L754" s="25"/>
      <c r="M754" s="25"/>
      <c r="N754" s="25" t="s">
        <v>1315</v>
      </c>
      <c r="O754" s="25" t="s">
        <v>46</v>
      </c>
      <c r="P754" s="26" t="s">
        <v>38</v>
      </c>
      <c r="Q754" s="26"/>
      <c r="R754" s="26"/>
      <c r="S754" s="27"/>
      <c r="T754" s="27"/>
      <c r="U754" s="27"/>
      <c r="V754" s="28">
        <v>5000</v>
      </c>
      <c r="W754" s="34"/>
      <c r="X754" s="30">
        <v>5000</v>
      </c>
      <c r="Y754" s="34" t="s">
        <v>42</v>
      </c>
      <c r="Z754" s="29"/>
      <c r="AA754" s="29"/>
      <c r="AB754" s="29"/>
      <c r="AC754" s="29"/>
      <c r="AD754" s="31" t="s">
        <v>30</v>
      </c>
      <c r="AE754" s="31" t="s">
        <v>47</v>
      </c>
    </row>
    <row r="755" spans="1:31" s="35" customFormat="1" ht="36" x14ac:dyDescent="0.2">
      <c r="A755" s="24" t="s">
        <v>1048</v>
      </c>
      <c r="B755" s="25">
        <v>21</v>
      </c>
      <c r="C755" s="25" t="s">
        <v>30</v>
      </c>
      <c r="D755" s="26" t="s">
        <v>291</v>
      </c>
      <c r="E755" s="32" t="s">
        <v>1316</v>
      </c>
      <c r="F755" s="32" t="s">
        <v>1317</v>
      </c>
      <c r="G755" s="33"/>
      <c r="H755" s="32" t="s">
        <v>907</v>
      </c>
      <c r="I755" s="25">
        <v>2018</v>
      </c>
      <c r="J755" s="25">
        <v>2025</v>
      </c>
      <c r="K755" s="25" t="s">
        <v>36</v>
      </c>
      <c r="L755" s="25"/>
      <c r="M755" s="25" t="s">
        <v>139</v>
      </c>
      <c r="N755" s="25" t="s">
        <v>1318</v>
      </c>
      <c r="O755" s="25" t="s">
        <v>46</v>
      </c>
      <c r="P755" s="26" t="s">
        <v>179</v>
      </c>
      <c r="Q755" s="26"/>
      <c r="R755" s="26"/>
      <c r="S755" s="27"/>
      <c r="T755" s="27"/>
      <c r="U755" s="27"/>
      <c r="V755" s="28">
        <v>0</v>
      </c>
      <c r="W755" s="34"/>
      <c r="X755" s="30">
        <v>0</v>
      </c>
      <c r="Y755" s="34" t="s">
        <v>42</v>
      </c>
      <c r="Z755" s="29"/>
      <c r="AA755" s="29"/>
      <c r="AB755" s="29"/>
      <c r="AC755" s="29"/>
      <c r="AD755" s="31" t="s">
        <v>30</v>
      </c>
      <c r="AE755" s="31" t="s">
        <v>291</v>
      </c>
    </row>
    <row r="756" spans="1:31" s="35" customFormat="1" ht="36" x14ac:dyDescent="0.2">
      <c r="A756" s="24" t="s">
        <v>1031</v>
      </c>
      <c r="B756" s="25">
        <v>1</v>
      </c>
      <c r="C756" s="25" t="s">
        <v>30</v>
      </c>
      <c r="D756" s="26" t="s">
        <v>52</v>
      </c>
      <c r="E756" s="32" t="s">
        <v>3945</v>
      </c>
      <c r="F756" s="32" t="s">
        <v>3067</v>
      </c>
      <c r="G756" s="33" t="s">
        <v>3974</v>
      </c>
      <c r="H756" s="32" t="s">
        <v>2802</v>
      </c>
      <c r="I756" s="25">
        <v>2006</v>
      </c>
      <c r="J756" s="25">
        <v>2030</v>
      </c>
      <c r="K756" s="25" t="s">
        <v>57</v>
      </c>
      <c r="L756" s="25"/>
      <c r="M756" s="25"/>
      <c r="N756" s="25"/>
      <c r="O756" s="25" t="s">
        <v>67</v>
      </c>
      <c r="P756" s="26" t="s">
        <v>68</v>
      </c>
      <c r="Q756" s="26"/>
      <c r="R756" s="26"/>
      <c r="S756" s="27"/>
      <c r="T756" s="27"/>
      <c r="U756" s="27"/>
      <c r="V756" s="28">
        <v>554866</v>
      </c>
      <c r="W756" s="34">
        <v>0</v>
      </c>
      <c r="X756" s="30">
        <v>554866</v>
      </c>
      <c r="Y756" s="34" t="s">
        <v>2759</v>
      </c>
      <c r="Z756" s="29" t="s">
        <v>52</v>
      </c>
      <c r="AA756" s="29"/>
      <c r="AB756" s="29"/>
      <c r="AC756" s="29" t="s">
        <v>2837</v>
      </c>
      <c r="AD756" s="31" t="s">
        <v>30</v>
      </c>
      <c r="AE756" s="31" t="s">
        <v>52</v>
      </c>
    </row>
    <row r="757" spans="1:31" s="35" customFormat="1" ht="48" x14ac:dyDescent="0.2">
      <c r="A757" s="24" t="s">
        <v>1031</v>
      </c>
      <c r="B757" s="25">
        <v>2</v>
      </c>
      <c r="C757" s="25" t="s">
        <v>30</v>
      </c>
      <c r="D757" s="26" t="s">
        <v>52</v>
      </c>
      <c r="E757" s="32" t="s">
        <v>1282</v>
      </c>
      <c r="F757" s="32" t="s">
        <v>3948</v>
      </c>
      <c r="G757" s="33" t="s">
        <v>3975</v>
      </c>
      <c r="H757" s="32" t="s">
        <v>2802</v>
      </c>
      <c r="I757" s="25">
        <v>2020</v>
      </c>
      <c r="J757" s="25">
        <v>2025</v>
      </c>
      <c r="K757" s="25" t="s">
        <v>36</v>
      </c>
      <c r="L757" s="25"/>
      <c r="M757" s="25"/>
      <c r="N757" s="25"/>
      <c r="O757" s="25" t="s">
        <v>67</v>
      </c>
      <c r="P757" s="26" t="s">
        <v>68</v>
      </c>
      <c r="Q757" s="26"/>
      <c r="R757" s="26"/>
      <c r="S757" s="27"/>
      <c r="T757" s="27"/>
      <c r="U757" s="27"/>
      <c r="V757" s="28">
        <v>5000</v>
      </c>
      <c r="W757" s="34">
        <v>0</v>
      </c>
      <c r="X757" s="30">
        <v>5000</v>
      </c>
      <c r="Y757" s="34" t="s">
        <v>2749</v>
      </c>
      <c r="Z757" s="29" t="s">
        <v>52</v>
      </c>
      <c r="AA757" s="29"/>
      <c r="AB757" s="29"/>
      <c r="AC757" s="29"/>
      <c r="AD757" s="31" t="s">
        <v>30</v>
      </c>
      <c r="AE757" s="31" t="s">
        <v>52</v>
      </c>
    </row>
    <row r="758" spans="1:31" s="35" customFormat="1" ht="36" x14ac:dyDescent="0.2">
      <c r="A758" s="24" t="s">
        <v>1031</v>
      </c>
      <c r="B758" s="25">
        <v>3</v>
      </c>
      <c r="C758" s="25" t="s">
        <v>58</v>
      </c>
      <c r="D758" s="26" t="s">
        <v>52</v>
      </c>
      <c r="E758" s="32" t="s">
        <v>3020</v>
      </c>
      <c r="F758" s="32" t="s">
        <v>3976</v>
      </c>
      <c r="G758" s="33" t="s">
        <v>3951</v>
      </c>
      <c r="H758" s="32" t="s">
        <v>2802</v>
      </c>
      <c r="I758" s="25">
        <v>2020</v>
      </c>
      <c r="J758" s="25">
        <v>2025</v>
      </c>
      <c r="K758" s="25" t="s">
        <v>36</v>
      </c>
      <c r="L758" s="25"/>
      <c r="M758" s="25"/>
      <c r="N758" s="25"/>
      <c r="O758" s="25" t="s">
        <v>67</v>
      </c>
      <c r="P758" s="26" t="s">
        <v>68</v>
      </c>
      <c r="Q758" s="26"/>
      <c r="R758" s="26"/>
      <c r="S758" s="27"/>
      <c r="T758" s="27"/>
      <c r="U758" s="27"/>
      <c r="V758" s="28">
        <v>5000</v>
      </c>
      <c r="W758" s="34">
        <v>1000</v>
      </c>
      <c r="X758" s="30">
        <v>10000</v>
      </c>
      <c r="Y758" s="34" t="s">
        <v>2749</v>
      </c>
      <c r="Z758" s="29" t="s">
        <v>52</v>
      </c>
      <c r="AA758" s="29"/>
      <c r="AB758" s="29"/>
      <c r="AC758" s="29"/>
      <c r="AD758" s="31" t="s">
        <v>58</v>
      </c>
      <c r="AE758" s="31" t="s">
        <v>52</v>
      </c>
    </row>
    <row r="759" spans="1:31" s="35" customFormat="1" ht="60" x14ac:dyDescent="0.2">
      <c r="A759" s="24" t="s">
        <v>1031</v>
      </c>
      <c r="B759" s="25">
        <v>4</v>
      </c>
      <c r="C759" s="25" t="s">
        <v>30</v>
      </c>
      <c r="D759" s="26" t="s">
        <v>52</v>
      </c>
      <c r="E759" s="32" t="s">
        <v>3977</v>
      </c>
      <c r="F759" s="32" t="s">
        <v>3978</v>
      </c>
      <c r="G759" s="33" t="s">
        <v>3979</v>
      </c>
      <c r="H759" s="32" t="s">
        <v>2802</v>
      </c>
      <c r="I759" s="25">
        <v>2020</v>
      </c>
      <c r="J759" s="25">
        <v>2030</v>
      </c>
      <c r="K759" s="25" t="s">
        <v>36</v>
      </c>
      <c r="L759" s="25"/>
      <c r="M759" s="25"/>
      <c r="N759" s="25"/>
      <c r="O759" s="25" t="s">
        <v>1097</v>
      </c>
      <c r="P759" s="26" t="s">
        <v>39</v>
      </c>
      <c r="Q759" s="26"/>
      <c r="R759" s="26"/>
      <c r="S759" s="27"/>
      <c r="T759" s="27"/>
      <c r="U759" s="27"/>
      <c r="V759" s="28">
        <v>7000</v>
      </c>
      <c r="W759" s="34">
        <v>0</v>
      </c>
      <c r="X759" s="30">
        <v>7000</v>
      </c>
      <c r="Y759" s="34" t="s">
        <v>2749</v>
      </c>
      <c r="Z759" s="29" t="s">
        <v>300</v>
      </c>
      <c r="AA759" s="29"/>
      <c r="AB759" s="29"/>
      <c r="AC759" s="29"/>
      <c r="AD759" s="31" t="s">
        <v>30</v>
      </c>
      <c r="AE759" s="31" t="s">
        <v>52</v>
      </c>
    </row>
    <row r="760" spans="1:31" s="35" customFormat="1" ht="48" x14ac:dyDescent="0.2">
      <c r="A760" s="24" t="s">
        <v>1031</v>
      </c>
      <c r="B760" s="25">
        <v>5</v>
      </c>
      <c r="C760" s="25" t="s">
        <v>30</v>
      </c>
      <c r="D760" s="26" t="s">
        <v>52</v>
      </c>
      <c r="E760" s="32" t="s">
        <v>1294</v>
      </c>
      <c r="F760" s="32" t="s">
        <v>3968</v>
      </c>
      <c r="G760" s="33" t="s">
        <v>2841</v>
      </c>
      <c r="H760" s="32" t="s">
        <v>2802</v>
      </c>
      <c r="I760" s="25">
        <v>2020</v>
      </c>
      <c r="J760" s="25">
        <v>2022</v>
      </c>
      <c r="K760" s="25" t="s">
        <v>36</v>
      </c>
      <c r="L760" s="25"/>
      <c r="M760" s="25"/>
      <c r="N760" s="25"/>
      <c r="O760" s="25" t="s">
        <v>67</v>
      </c>
      <c r="P760" s="26" t="s">
        <v>68</v>
      </c>
      <c r="Q760" s="26"/>
      <c r="R760" s="26"/>
      <c r="S760" s="27"/>
      <c r="T760" s="27"/>
      <c r="U760" s="27"/>
      <c r="V760" s="28">
        <v>5000</v>
      </c>
      <c r="W760" s="34">
        <v>0</v>
      </c>
      <c r="X760" s="30">
        <v>5000</v>
      </c>
      <c r="Y760" s="34" t="s">
        <v>2749</v>
      </c>
      <c r="Z760" s="29" t="s">
        <v>106</v>
      </c>
      <c r="AA760" s="29"/>
      <c r="AB760" s="29"/>
      <c r="AC760" s="29" t="s">
        <v>3980</v>
      </c>
      <c r="AD760" s="31" t="s">
        <v>30</v>
      </c>
      <c r="AE760" s="31" t="s">
        <v>52</v>
      </c>
    </row>
    <row r="761" spans="1:31" s="35" customFormat="1" ht="84" x14ac:dyDescent="0.2">
      <c r="A761" s="24" t="s">
        <v>1031</v>
      </c>
      <c r="B761" s="25">
        <v>6</v>
      </c>
      <c r="C761" s="25" t="s">
        <v>233</v>
      </c>
      <c r="D761" s="26" t="s">
        <v>47</v>
      </c>
      <c r="E761" s="32" t="s">
        <v>3981</v>
      </c>
      <c r="F761" s="32" t="s">
        <v>3039</v>
      </c>
      <c r="G761" s="33" t="s">
        <v>3982</v>
      </c>
      <c r="H761" s="32" t="s">
        <v>2802</v>
      </c>
      <c r="I761" s="25">
        <v>2010</v>
      </c>
      <c r="J761" s="25">
        <v>2020</v>
      </c>
      <c r="K761" s="25" t="s">
        <v>57</v>
      </c>
      <c r="L761" s="25"/>
      <c r="M761" s="25"/>
      <c r="N761" s="25"/>
      <c r="O761" s="25" t="s">
        <v>46</v>
      </c>
      <c r="P761" s="26" t="s">
        <v>38</v>
      </c>
      <c r="Q761" s="26"/>
      <c r="R761" s="26"/>
      <c r="S761" s="27"/>
      <c r="T761" s="27"/>
      <c r="U761" s="27"/>
      <c r="V761" s="28">
        <v>10750</v>
      </c>
      <c r="W761" s="34">
        <v>0</v>
      </c>
      <c r="X761" s="30">
        <v>10750</v>
      </c>
      <c r="Y761" s="34" t="s">
        <v>2749</v>
      </c>
      <c r="Z761" s="29" t="s">
        <v>106</v>
      </c>
      <c r="AA761" s="29"/>
      <c r="AB761" s="29"/>
      <c r="AC761" s="29" t="s">
        <v>3983</v>
      </c>
      <c r="AD761" s="31" t="s">
        <v>233</v>
      </c>
      <c r="AE761" s="31" t="s">
        <v>47</v>
      </c>
    </row>
    <row r="762" spans="1:31" s="35" customFormat="1" ht="24" x14ac:dyDescent="0.2">
      <c r="A762" s="24" t="s">
        <v>1031</v>
      </c>
      <c r="B762" s="25">
        <v>7</v>
      </c>
      <c r="C762" s="25" t="s">
        <v>58</v>
      </c>
      <c r="D762" s="16" t="s">
        <v>676</v>
      </c>
      <c r="E762" s="32" t="s">
        <v>651</v>
      </c>
      <c r="F762" s="32" t="s">
        <v>1273</v>
      </c>
      <c r="G762" s="33" t="s">
        <v>3984</v>
      </c>
      <c r="H762" s="32" t="s">
        <v>2802</v>
      </c>
      <c r="I762" s="25">
        <v>2019</v>
      </c>
      <c r="J762" s="25">
        <v>2022</v>
      </c>
      <c r="K762" s="25" t="s">
        <v>57</v>
      </c>
      <c r="L762" s="25"/>
      <c r="M762" s="25"/>
      <c r="N762" s="25"/>
      <c r="O762" s="25" t="s">
        <v>46</v>
      </c>
      <c r="P762" s="26" t="s">
        <v>38</v>
      </c>
      <c r="Q762" s="26"/>
      <c r="R762" s="26"/>
      <c r="S762" s="27"/>
      <c r="T762" s="27"/>
      <c r="U762" s="27"/>
      <c r="V762" s="28">
        <v>30117.5</v>
      </c>
      <c r="W762" s="34">
        <v>0</v>
      </c>
      <c r="X762" s="30">
        <v>30117.5</v>
      </c>
      <c r="Y762" s="34" t="s">
        <v>2770</v>
      </c>
      <c r="Z762" s="29" t="s">
        <v>106</v>
      </c>
      <c r="AA762" s="29"/>
      <c r="AB762" s="29"/>
      <c r="AC762" s="29"/>
      <c r="AD762" s="31" t="s">
        <v>58</v>
      </c>
      <c r="AE762" s="31" t="s">
        <v>31</v>
      </c>
    </row>
    <row r="763" spans="1:31" s="35" customFormat="1" ht="36" x14ac:dyDescent="0.2">
      <c r="A763" s="24" t="s">
        <v>1031</v>
      </c>
      <c r="B763" s="25">
        <v>8</v>
      </c>
      <c r="C763" s="25" t="s">
        <v>30</v>
      </c>
      <c r="D763" s="26" t="s">
        <v>52</v>
      </c>
      <c r="E763" s="32" t="s">
        <v>642</v>
      </c>
      <c r="F763" s="32" t="s">
        <v>2822</v>
      </c>
      <c r="G763" s="33" t="s">
        <v>2823</v>
      </c>
      <c r="H763" s="32" t="s">
        <v>2802</v>
      </c>
      <c r="I763" s="25">
        <v>2020</v>
      </c>
      <c r="J763" s="25">
        <v>2021</v>
      </c>
      <c r="K763" s="25" t="s">
        <v>36</v>
      </c>
      <c r="L763" s="25"/>
      <c r="M763" s="25"/>
      <c r="N763" s="25"/>
      <c r="O763" s="25" t="s">
        <v>67</v>
      </c>
      <c r="P763" s="26" t="s">
        <v>68</v>
      </c>
      <c r="Q763" s="26"/>
      <c r="R763" s="26"/>
      <c r="S763" s="27"/>
      <c r="T763" s="27"/>
      <c r="U763" s="27"/>
      <c r="V763" s="28">
        <v>1921</v>
      </c>
      <c r="W763" s="34">
        <v>0</v>
      </c>
      <c r="X763" s="30">
        <v>1921</v>
      </c>
      <c r="Y763" s="34" t="s">
        <v>2749</v>
      </c>
      <c r="Z763" s="29" t="s">
        <v>52</v>
      </c>
      <c r="AA763" s="29"/>
      <c r="AB763" s="29"/>
      <c r="AC763" s="29"/>
      <c r="AD763" s="31" t="s">
        <v>30</v>
      </c>
      <c r="AE763" s="31" t="s">
        <v>52</v>
      </c>
    </row>
    <row r="764" spans="1:31" s="35" customFormat="1" ht="60" x14ac:dyDescent="0.2">
      <c r="A764" s="24" t="s">
        <v>1032</v>
      </c>
      <c r="B764" s="25">
        <v>1</v>
      </c>
      <c r="C764" s="25" t="s">
        <v>58</v>
      </c>
      <c r="D764" s="26" t="s">
        <v>145</v>
      </c>
      <c r="E764" s="32" t="s">
        <v>2661</v>
      </c>
      <c r="F764" s="32" t="s">
        <v>2662</v>
      </c>
      <c r="G764" s="33"/>
      <c r="H764" s="32" t="s">
        <v>2663</v>
      </c>
      <c r="I764" s="25">
        <v>2025</v>
      </c>
      <c r="J764" s="25">
        <v>2030</v>
      </c>
      <c r="K764" s="25" t="s">
        <v>36</v>
      </c>
      <c r="L764" s="25" t="s">
        <v>139</v>
      </c>
      <c r="M764" s="25"/>
      <c r="N764" s="25" t="s">
        <v>2664</v>
      </c>
      <c r="O764" s="25" t="s">
        <v>37</v>
      </c>
      <c r="P764" s="26" t="s">
        <v>68</v>
      </c>
      <c r="Q764" s="26" t="s">
        <v>150</v>
      </c>
      <c r="R764" s="26"/>
      <c r="S764" s="26" t="s">
        <v>2238</v>
      </c>
      <c r="T764" s="26"/>
      <c r="U764" s="26"/>
      <c r="V764" s="45"/>
      <c r="W764" s="45"/>
      <c r="X764" s="30">
        <v>0</v>
      </c>
      <c r="Y764" s="34" t="s">
        <v>42</v>
      </c>
      <c r="Z764" s="29" t="s">
        <v>145</v>
      </c>
      <c r="AA764" s="29"/>
      <c r="AB764" s="29"/>
      <c r="AC764" s="29" t="s">
        <v>2665</v>
      </c>
      <c r="AD764" s="31" t="s">
        <v>58</v>
      </c>
      <c r="AE764" s="31" t="s">
        <v>145</v>
      </c>
    </row>
    <row r="765" spans="1:31" s="35" customFormat="1" ht="60" x14ac:dyDescent="0.2">
      <c r="A765" s="24" t="s">
        <v>1032</v>
      </c>
      <c r="B765" s="25">
        <v>2</v>
      </c>
      <c r="C765" s="25" t="s">
        <v>233</v>
      </c>
      <c r="D765" s="26" t="s">
        <v>291</v>
      </c>
      <c r="E765" s="32" t="s">
        <v>2666</v>
      </c>
      <c r="F765" s="32" t="s">
        <v>2667</v>
      </c>
      <c r="G765" s="33"/>
      <c r="H765" s="32" t="s">
        <v>2663</v>
      </c>
      <c r="I765" s="25">
        <v>2018</v>
      </c>
      <c r="J765" s="25">
        <v>2019</v>
      </c>
      <c r="K765" s="25" t="s">
        <v>36</v>
      </c>
      <c r="L765" s="25"/>
      <c r="M765" s="25"/>
      <c r="N765" s="25" t="s">
        <v>2668</v>
      </c>
      <c r="O765" s="25" t="s">
        <v>46</v>
      </c>
      <c r="P765" s="26" t="s">
        <v>128</v>
      </c>
      <c r="Q765" s="26" t="s">
        <v>38</v>
      </c>
      <c r="R765" s="26" t="s">
        <v>68</v>
      </c>
      <c r="S765" s="26" t="s">
        <v>2669</v>
      </c>
      <c r="T765" s="26"/>
      <c r="U765" s="26"/>
      <c r="V765" s="45"/>
      <c r="W765" s="45"/>
      <c r="X765" s="30">
        <v>0</v>
      </c>
      <c r="Y765" s="34" t="s">
        <v>42</v>
      </c>
      <c r="Z765" s="29" t="s">
        <v>221</v>
      </c>
      <c r="AA765" s="29"/>
      <c r="AB765" s="29"/>
      <c r="AC765" s="29" t="s">
        <v>2670</v>
      </c>
      <c r="AD765" s="31" t="s">
        <v>233</v>
      </c>
      <c r="AE765" s="31" t="s">
        <v>291</v>
      </c>
    </row>
    <row r="766" spans="1:31" s="35" customFormat="1" ht="84" x14ac:dyDescent="0.2">
      <c r="A766" s="24" t="s">
        <v>1032</v>
      </c>
      <c r="B766" s="25">
        <v>3</v>
      </c>
      <c r="C766" s="25" t="s">
        <v>30</v>
      </c>
      <c r="D766" s="26" t="s">
        <v>181</v>
      </c>
      <c r="E766" s="32" t="s">
        <v>2671</v>
      </c>
      <c r="F766" s="32" t="s">
        <v>2672</v>
      </c>
      <c r="G766" s="33"/>
      <c r="H766" s="32" t="s">
        <v>2663</v>
      </c>
      <c r="I766" s="25">
        <v>2019</v>
      </c>
      <c r="J766" s="25">
        <v>2020</v>
      </c>
      <c r="K766" s="25" t="s">
        <v>36</v>
      </c>
      <c r="L766" s="25"/>
      <c r="M766" s="25" t="s">
        <v>139</v>
      </c>
      <c r="N766" s="25" t="s">
        <v>2673</v>
      </c>
      <c r="O766" s="25" t="s">
        <v>37</v>
      </c>
      <c r="P766" s="26" t="s">
        <v>144</v>
      </c>
      <c r="Q766" s="26" t="s">
        <v>186</v>
      </c>
      <c r="R766" s="26"/>
      <c r="S766" s="26" t="s">
        <v>2303</v>
      </c>
      <c r="T766" s="26" t="s">
        <v>2674</v>
      </c>
      <c r="U766" s="26" t="s">
        <v>2675</v>
      </c>
      <c r="V766" s="45">
        <v>0</v>
      </c>
      <c r="W766" s="45">
        <v>0</v>
      </c>
      <c r="X766" s="30">
        <v>0</v>
      </c>
      <c r="Y766" s="34" t="s">
        <v>42</v>
      </c>
      <c r="Z766" s="29" t="s">
        <v>106</v>
      </c>
      <c r="AA766" s="29"/>
      <c r="AB766" s="29"/>
      <c r="AC766" s="29" t="s">
        <v>2676</v>
      </c>
      <c r="AD766" s="31" t="s">
        <v>30</v>
      </c>
      <c r="AE766" s="31" t="s">
        <v>181</v>
      </c>
    </row>
    <row r="767" spans="1:31" s="35" customFormat="1" ht="36" x14ac:dyDescent="0.2">
      <c r="A767" s="24" t="s">
        <v>1032</v>
      </c>
      <c r="B767" s="25">
        <v>4</v>
      </c>
      <c r="C767" s="25" t="s">
        <v>58</v>
      </c>
      <c r="D767" s="26" t="s">
        <v>47</v>
      </c>
      <c r="E767" s="32" t="s">
        <v>2677</v>
      </c>
      <c r="F767" s="32" t="s">
        <v>2261</v>
      </c>
      <c r="G767" s="33" t="s">
        <v>2678</v>
      </c>
      <c r="H767" s="32" t="s">
        <v>2663</v>
      </c>
      <c r="I767" s="25">
        <v>2020</v>
      </c>
      <c r="J767" s="25">
        <v>2021</v>
      </c>
      <c r="K767" s="25" t="s">
        <v>36</v>
      </c>
      <c r="L767" s="25"/>
      <c r="M767" s="25"/>
      <c r="N767" s="25" t="s">
        <v>1411</v>
      </c>
      <c r="O767" s="25" t="s">
        <v>46</v>
      </c>
      <c r="P767" s="26" t="s">
        <v>38</v>
      </c>
      <c r="Q767" s="26" t="s">
        <v>307</v>
      </c>
      <c r="R767" s="26" t="s">
        <v>174</v>
      </c>
      <c r="S767" s="26"/>
      <c r="T767" s="26"/>
      <c r="U767" s="26" t="s">
        <v>2679</v>
      </c>
      <c r="V767" s="45"/>
      <c r="W767" s="45"/>
      <c r="X767" s="30">
        <v>0</v>
      </c>
      <c r="Y767" s="34" t="s">
        <v>42</v>
      </c>
      <c r="Z767" s="29" t="s">
        <v>221</v>
      </c>
      <c r="AA767" s="29"/>
      <c r="AB767" s="29"/>
      <c r="AC767" s="29" t="s">
        <v>2670</v>
      </c>
      <c r="AD767" s="31" t="s">
        <v>58</v>
      </c>
      <c r="AE767" s="31" t="s">
        <v>47</v>
      </c>
    </row>
    <row r="768" spans="1:31" s="35" customFormat="1" ht="36" x14ac:dyDescent="0.2">
      <c r="A768" s="24" t="s">
        <v>1032</v>
      </c>
      <c r="B768" s="25">
        <v>5</v>
      </c>
      <c r="C768" s="25" t="s">
        <v>30</v>
      </c>
      <c r="D768" s="16" t="s">
        <v>676</v>
      </c>
      <c r="E768" s="32" t="s">
        <v>2680</v>
      </c>
      <c r="F768" s="32" t="s">
        <v>2295</v>
      </c>
      <c r="G768" s="33" t="s">
        <v>2681</v>
      </c>
      <c r="H768" s="32" t="s">
        <v>1491</v>
      </c>
      <c r="I768" s="25">
        <v>2016</v>
      </c>
      <c r="J768" s="25">
        <v>2018</v>
      </c>
      <c r="K768" s="25" t="s">
        <v>57</v>
      </c>
      <c r="L768" s="25"/>
      <c r="M768" s="25"/>
      <c r="N768" s="25"/>
      <c r="O768" s="25" t="s">
        <v>2682</v>
      </c>
      <c r="P768" s="26" t="s">
        <v>39</v>
      </c>
      <c r="Q768" s="26" t="s">
        <v>38</v>
      </c>
      <c r="R768" s="26"/>
      <c r="S768" s="26" t="s">
        <v>2275</v>
      </c>
      <c r="T768" s="26"/>
      <c r="U768" s="26"/>
      <c r="V768" s="45"/>
      <c r="W768" s="45"/>
      <c r="X768" s="30">
        <v>0</v>
      </c>
      <c r="Y768" s="34" t="s">
        <v>42</v>
      </c>
      <c r="Z768" s="29" t="s">
        <v>106</v>
      </c>
      <c r="AA768" s="29"/>
      <c r="AB768" s="29"/>
      <c r="AC768" s="29" t="s">
        <v>611</v>
      </c>
      <c r="AD768" s="31" t="s">
        <v>30</v>
      </c>
      <c r="AE768" s="31" t="s">
        <v>31</v>
      </c>
    </row>
    <row r="769" spans="1:31" s="35" customFormat="1" ht="48" x14ac:dyDescent="0.2">
      <c r="A769" s="24" t="s">
        <v>1032</v>
      </c>
      <c r="B769" s="25">
        <v>6</v>
      </c>
      <c r="C769" s="25" t="s">
        <v>58</v>
      </c>
      <c r="D769" s="16" t="s">
        <v>676</v>
      </c>
      <c r="E769" s="32" t="s">
        <v>2683</v>
      </c>
      <c r="F769" s="32" t="s">
        <v>2684</v>
      </c>
      <c r="G769" s="33" t="s">
        <v>2685</v>
      </c>
      <c r="H769" s="32" t="s">
        <v>1491</v>
      </c>
      <c r="I769" s="25">
        <v>2021</v>
      </c>
      <c r="J769" s="25">
        <v>2022</v>
      </c>
      <c r="K769" s="25" t="s">
        <v>36</v>
      </c>
      <c r="L769" s="25"/>
      <c r="M769" s="25"/>
      <c r="N769" s="25"/>
      <c r="O769" s="25" t="s">
        <v>111</v>
      </c>
      <c r="P769" s="26" t="s">
        <v>39</v>
      </c>
      <c r="Q769" s="26"/>
      <c r="R769" s="26"/>
      <c r="S769" s="26"/>
      <c r="T769" s="26"/>
      <c r="U769" s="26"/>
      <c r="V769" s="45"/>
      <c r="W769" s="45"/>
      <c r="X769" s="30">
        <v>0</v>
      </c>
      <c r="Y769" s="34" t="s">
        <v>42</v>
      </c>
      <c r="Z769" s="29" t="s">
        <v>106</v>
      </c>
      <c r="AA769" s="29"/>
      <c r="AB769" s="29"/>
      <c r="AC769" s="29" t="s">
        <v>611</v>
      </c>
      <c r="AD769" s="31" t="s">
        <v>58</v>
      </c>
      <c r="AE769" s="31" t="s">
        <v>31</v>
      </c>
    </row>
    <row r="770" spans="1:31" s="35" customFormat="1" ht="48" x14ac:dyDescent="0.2">
      <c r="A770" s="24" t="s">
        <v>1032</v>
      </c>
      <c r="B770" s="25">
        <v>7</v>
      </c>
      <c r="C770" s="25" t="s">
        <v>30</v>
      </c>
      <c r="D770" s="26" t="s">
        <v>181</v>
      </c>
      <c r="E770" s="32" t="s">
        <v>2686</v>
      </c>
      <c r="F770" s="32" t="s">
        <v>2687</v>
      </c>
      <c r="G770" s="33"/>
      <c r="H770" s="32" t="s">
        <v>2688</v>
      </c>
      <c r="I770" s="25">
        <v>2012</v>
      </c>
      <c r="J770" s="25">
        <v>2013</v>
      </c>
      <c r="K770" s="25" t="s">
        <v>246</v>
      </c>
      <c r="L770" s="25"/>
      <c r="M770" s="25"/>
      <c r="N770" s="25"/>
      <c r="O770" s="25" t="s">
        <v>37</v>
      </c>
      <c r="P770" s="26" t="s">
        <v>144</v>
      </c>
      <c r="Q770" s="26"/>
      <c r="R770" s="26"/>
      <c r="S770" s="26"/>
      <c r="T770" s="26"/>
      <c r="U770" s="26"/>
      <c r="V770" s="45"/>
      <c r="W770" s="45"/>
      <c r="X770" s="30">
        <v>0</v>
      </c>
      <c r="Y770" s="34" t="s">
        <v>42</v>
      </c>
      <c r="Z770" s="29" t="s">
        <v>557</v>
      </c>
      <c r="AA770" s="29" t="s">
        <v>106</v>
      </c>
      <c r="AB770" s="29"/>
      <c r="AC770" s="29" t="s">
        <v>2689</v>
      </c>
      <c r="AD770" s="31" t="s">
        <v>30</v>
      </c>
      <c r="AE770" s="31" t="s">
        <v>181</v>
      </c>
    </row>
    <row r="771" spans="1:31" s="35" customFormat="1" ht="36" x14ac:dyDescent="0.2">
      <c r="A771" s="24" t="s">
        <v>1032</v>
      </c>
      <c r="B771" s="25">
        <v>8</v>
      </c>
      <c r="C771" s="25" t="s">
        <v>30</v>
      </c>
      <c r="D771" s="26" t="s">
        <v>47</v>
      </c>
      <c r="E771" s="32" t="s">
        <v>2690</v>
      </c>
      <c r="F771" s="32" t="s">
        <v>2691</v>
      </c>
      <c r="G771" s="33" t="s">
        <v>2692</v>
      </c>
      <c r="H771" s="32" t="s">
        <v>2693</v>
      </c>
      <c r="I771" s="25">
        <v>2005</v>
      </c>
      <c r="J771" s="25">
        <v>2020</v>
      </c>
      <c r="K771" s="25" t="s">
        <v>57</v>
      </c>
      <c r="L771" s="25"/>
      <c r="M771" s="25"/>
      <c r="N771" s="25" t="s">
        <v>2694</v>
      </c>
      <c r="O771" s="25" t="s">
        <v>2682</v>
      </c>
      <c r="P771" s="26" t="s">
        <v>186</v>
      </c>
      <c r="Q771" s="26"/>
      <c r="R771" s="26"/>
      <c r="S771" s="26"/>
      <c r="T771" s="26"/>
      <c r="U771" s="26"/>
      <c r="V771" s="45"/>
      <c r="W771" s="45"/>
      <c r="X771" s="30">
        <v>0</v>
      </c>
      <c r="Y771" s="34" t="s">
        <v>42</v>
      </c>
      <c r="Z771" s="29"/>
      <c r="AA771" s="29"/>
      <c r="AB771" s="29"/>
      <c r="AC771" s="29"/>
      <c r="AD771" s="31" t="s">
        <v>30</v>
      </c>
      <c r="AE771" s="31" t="s">
        <v>47</v>
      </c>
    </row>
    <row r="772" spans="1:31" s="35" customFormat="1" ht="36" x14ac:dyDescent="0.2">
      <c r="A772" s="24" t="s">
        <v>1032</v>
      </c>
      <c r="B772" s="25">
        <v>9</v>
      </c>
      <c r="C772" s="25" t="s">
        <v>30</v>
      </c>
      <c r="D772" s="26" t="s">
        <v>52</v>
      </c>
      <c r="E772" s="32" t="s">
        <v>2695</v>
      </c>
      <c r="F772" s="32" t="s">
        <v>2696</v>
      </c>
      <c r="G772" s="33" t="s">
        <v>2697</v>
      </c>
      <c r="H772" s="32" t="s">
        <v>2698</v>
      </c>
      <c r="I772" s="25">
        <v>2019</v>
      </c>
      <c r="J772" s="25">
        <v>2020</v>
      </c>
      <c r="K772" s="25" t="s">
        <v>36</v>
      </c>
      <c r="L772" s="25" t="s">
        <v>139</v>
      </c>
      <c r="M772" s="25"/>
      <c r="N772" s="25" t="s">
        <v>1262</v>
      </c>
      <c r="O772" s="25" t="s">
        <v>67</v>
      </c>
      <c r="P772" s="26" t="s">
        <v>68</v>
      </c>
      <c r="Q772" s="26"/>
      <c r="R772" s="26"/>
      <c r="S772" s="26" t="s">
        <v>2233</v>
      </c>
      <c r="T772" s="26"/>
      <c r="U772" s="26"/>
      <c r="V772" s="45"/>
      <c r="W772" s="45"/>
      <c r="X772" s="30">
        <v>0</v>
      </c>
      <c r="Y772" s="34" t="s">
        <v>42</v>
      </c>
      <c r="Z772" s="29" t="s">
        <v>145</v>
      </c>
      <c r="AA772" s="29"/>
      <c r="AB772" s="29"/>
      <c r="AC772" s="29" t="s">
        <v>2665</v>
      </c>
      <c r="AD772" s="31" t="s">
        <v>30</v>
      </c>
      <c r="AE772" s="31" t="s">
        <v>52</v>
      </c>
    </row>
    <row r="773" spans="1:31" s="35" customFormat="1" ht="60" x14ac:dyDescent="0.2">
      <c r="A773" s="24" t="s">
        <v>1032</v>
      </c>
      <c r="B773" s="25">
        <v>10</v>
      </c>
      <c r="C773" s="25" t="s">
        <v>30</v>
      </c>
      <c r="D773" s="26" t="s">
        <v>52</v>
      </c>
      <c r="E773" s="32" t="s">
        <v>2699</v>
      </c>
      <c r="F773" s="32" t="s">
        <v>2700</v>
      </c>
      <c r="G773" s="33" t="s">
        <v>2701</v>
      </c>
      <c r="H773" s="32" t="s">
        <v>2698</v>
      </c>
      <c r="I773" s="25">
        <v>2018</v>
      </c>
      <c r="J773" s="25">
        <v>2020</v>
      </c>
      <c r="K773" s="25" t="s">
        <v>36</v>
      </c>
      <c r="L773" s="25" t="s">
        <v>2702</v>
      </c>
      <c r="M773" s="25"/>
      <c r="N773" s="25" t="s">
        <v>2703</v>
      </c>
      <c r="O773" s="25" t="s">
        <v>67</v>
      </c>
      <c r="P773" s="26" t="s">
        <v>68</v>
      </c>
      <c r="Q773" s="26"/>
      <c r="R773" s="26"/>
      <c r="S773" s="26" t="s">
        <v>2243</v>
      </c>
      <c r="T773" s="26"/>
      <c r="U773" s="26"/>
      <c r="V773" s="45"/>
      <c r="W773" s="45"/>
      <c r="X773" s="30">
        <v>0</v>
      </c>
      <c r="Y773" s="34" t="s">
        <v>62</v>
      </c>
      <c r="Z773" s="29" t="s">
        <v>145</v>
      </c>
      <c r="AA773" s="29"/>
      <c r="AB773" s="29"/>
      <c r="AC773" s="29" t="s">
        <v>2665</v>
      </c>
      <c r="AD773" s="31" t="s">
        <v>30</v>
      </c>
      <c r="AE773" s="31" t="s">
        <v>52</v>
      </c>
    </row>
    <row r="774" spans="1:31" s="35" customFormat="1" ht="60" x14ac:dyDescent="0.2">
      <c r="A774" s="24" t="s">
        <v>1032</v>
      </c>
      <c r="B774" s="25">
        <v>11</v>
      </c>
      <c r="C774" s="25" t="s">
        <v>30</v>
      </c>
      <c r="D774" s="26" t="s">
        <v>52</v>
      </c>
      <c r="E774" s="32" t="s">
        <v>2704</v>
      </c>
      <c r="F774" s="32" t="s">
        <v>2705</v>
      </c>
      <c r="G774" s="33" t="s">
        <v>2706</v>
      </c>
      <c r="H774" s="32" t="s">
        <v>2698</v>
      </c>
      <c r="I774" s="25">
        <v>2016</v>
      </c>
      <c r="J774" s="25">
        <v>2017</v>
      </c>
      <c r="K774" s="25" t="s">
        <v>246</v>
      </c>
      <c r="L774" s="25"/>
      <c r="M774" s="25"/>
      <c r="N774" s="25" t="s">
        <v>907</v>
      </c>
      <c r="O774" s="25" t="s">
        <v>67</v>
      </c>
      <c r="P774" s="26" t="s">
        <v>68</v>
      </c>
      <c r="Q774" s="26"/>
      <c r="R774" s="26"/>
      <c r="S774" s="26" t="s">
        <v>2243</v>
      </c>
      <c r="T774" s="26"/>
      <c r="U774" s="26"/>
      <c r="V774" s="45"/>
      <c r="W774" s="45"/>
      <c r="X774" s="30">
        <v>0</v>
      </c>
      <c r="Y774" s="34" t="s">
        <v>42</v>
      </c>
      <c r="Z774" s="29"/>
      <c r="AA774" s="29"/>
      <c r="AB774" s="29"/>
      <c r="AC774" s="29"/>
      <c r="AD774" s="31" t="s">
        <v>30</v>
      </c>
      <c r="AE774" s="31" t="s">
        <v>52</v>
      </c>
    </row>
    <row r="775" spans="1:31" s="35" customFormat="1" ht="36" x14ac:dyDescent="0.2">
      <c r="A775" s="24" t="s">
        <v>1032</v>
      </c>
      <c r="B775" s="25">
        <v>12</v>
      </c>
      <c r="C775" s="25" t="s">
        <v>30</v>
      </c>
      <c r="D775" s="26" t="s">
        <v>52</v>
      </c>
      <c r="E775" s="32" t="s">
        <v>2707</v>
      </c>
      <c r="F775" s="32" t="s">
        <v>2708</v>
      </c>
      <c r="G775" s="33"/>
      <c r="H775" s="32" t="s">
        <v>2698</v>
      </c>
      <c r="I775" s="25">
        <v>2019</v>
      </c>
      <c r="J775" s="25">
        <v>2020</v>
      </c>
      <c r="K775" s="25" t="s">
        <v>36</v>
      </c>
      <c r="L775" s="25" t="s">
        <v>139</v>
      </c>
      <c r="M775" s="25"/>
      <c r="N775" s="25" t="s">
        <v>2703</v>
      </c>
      <c r="O775" s="25" t="s">
        <v>67</v>
      </c>
      <c r="P775" s="26" t="s">
        <v>68</v>
      </c>
      <c r="Q775" s="26"/>
      <c r="R775" s="26"/>
      <c r="S775" s="26" t="s">
        <v>2317</v>
      </c>
      <c r="T775" s="26"/>
      <c r="U775" s="26"/>
      <c r="V775" s="45"/>
      <c r="W775" s="45"/>
      <c r="X775" s="30">
        <v>0</v>
      </c>
      <c r="Y775" s="34" t="s">
        <v>42</v>
      </c>
      <c r="Z775" s="29" t="s">
        <v>145</v>
      </c>
      <c r="AA775" s="29"/>
      <c r="AB775" s="29"/>
      <c r="AC775" s="29" t="s">
        <v>2665</v>
      </c>
      <c r="AD775" s="31" t="s">
        <v>30</v>
      </c>
      <c r="AE775" s="31" t="s">
        <v>52</v>
      </c>
    </row>
    <row r="776" spans="1:31" s="35" customFormat="1" ht="48" x14ac:dyDescent="0.2">
      <c r="A776" s="24" t="s">
        <v>1032</v>
      </c>
      <c r="B776" s="25">
        <v>13</v>
      </c>
      <c r="C776" s="25" t="s">
        <v>233</v>
      </c>
      <c r="D776" s="26" t="s">
        <v>52</v>
      </c>
      <c r="E776" s="32" t="s">
        <v>2709</v>
      </c>
      <c r="F776" s="32" t="s">
        <v>2710</v>
      </c>
      <c r="G776" s="33" t="s">
        <v>2711</v>
      </c>
      <c r="H776" s="32" t="s">
        <v>2698</v>
      </c>
      <c r="I776" s="25">
        <v>2018</v>
      </c>
      <c r="J776" s="25">
        <v>2019</v>
      </c>
      <c r="K776" s="25" t="s">
        <v>57</v>
      </c>
      <c r="L776" s="25"/>
      <c r="M776" s="25" t="s">
        <v>139</v>
      </c>
      <c r="N776" s="25" t="s">
        <v>2712</v>
      </c>
      <c r="O776" s="25" t="s">
        <v>67</v>
      </c>
      <c r="P776" s="26" t="s">
        <v>68</v>
      </c>
      <c r="Q776" s="26"/>
      <c r="R776" s="26"/>
      <c r="S776" s="26" t="s">
        <v>2314</v>
      </c>
      <c r="T776" s="26" t="s">
        <v>2713</v>
      </c>
      <c r="U776" s="26" t="s">
        <v>2714</v>
      </c>
      <c r="V776" s="45"/>
      <c r="W776" s="45"/>
      <c r="X776" s="30">
        <v>0</v>
      </c>
      <c r="Y776" s="34" t="s">
        <v>116</v>
      </c>
      <c r="Z776" s="29"/>
      <c r="AA776" s="29"/>
      <c r="AB776" s="29"/>
      <c r="AC776" s="29"/>
      <c r="AD776" s="31" t="s">
        <v>233</v>
      </c>
      <c r="AE776" s="31" t="s">
        <v>52</v>
      </c>
    </row>
    <row r="777" spans="1:31" s="35" customFormat="1" ht="24" x14ac:dyDescent="0.2">
      <c r="A777" s="24" t="s">
        <v>1032</v>
      </c>
      <c r="B777" s="25">
        <v>14</v>
      </c>
      <c r="C777" s="25" t="s">
        <v>30</v>
      </c>
      <c r="D777" s="26" t="s">
        <v>90</v>
      </c>
      <c r="E777" s="32" t="s">
        <v>2715</v>
      </c>
      <c r="F777" s="32" t="s">
        <v>2716</v>
      </c>
      <c r="G777" s="33" t="s">
        <v>2717</v>
      </c>
      <c r="H777" s="32" t="s">
        <v>2698</v>
      </c>
      <c r="I777" s="25">
        <v>2018</v>
      </c>
      <c r="J777" s="25">
        <v>2020</v>
      </c>
      <c r="K777" s="25" t="s">
        <v>36</v>
      </c>
      <c r="L777" s="25"/>
      <c r="M777" s="25"/>
      <c r="N777" s="25"/>
      <c r="O777" s="25" t="s">
        <v>37</v>
      </c>
      <c r="P777" s="26" t="s">
        <v>80</v>
      </c>
      <c r="Q777" s="26" t="s">
        <v>461</v>
      </c>
      <c r="R777" s="26"/>
      <c r="S777" s="26" t="s">
        <v>2718</v>
      </c>
      <c r="T777" s="26"/>
      <c r="U777" s="26"/>
      <c r="V777" s="45"/>
      <c r="W777" s="45">
        <v>3000</v>
      </c>
      <c r="X777" s="30">
        <v>6000</v>
      </c>
      <c r="Y777" s="34" t="s">
        <v>42</v>
      </c>
      <c r="Z777" s="29" t="s">
        <v>285</v>
      </c>
      <c r="AA777" s="29"/>
      <c r="AB777" s="29"/>
      <c r="AC777" s="29"/>
      <c r="AD777" s="31" t="s">
        <v>30</v>
      </c>
      <c r="AE777" s="31" t="s">
        <v>90</v>
      </c>
    </row>
    <row r="778" spans="1:31" s="35" customFormat="1" ht="48" x14ac:dyDescent="0.2">
      <c r="A778" s="24" t="s">
        <v>1032</v>
      </c>
      <c r="B778" s="25">
        <v>15</v>
      </c>
      <c r="C778" s="25" t="s">
        <v>30</v>
      </c>
      <c r="D778" s="26" t="s">
        <v>90</v>
      </c>
      <c r="E778" s="32" t="s">
        <v>2744</v>
      </c>
      <c r="F778" s="32" t="s">
        <v>2719</v>
      </c>
      <c r="G778" s="33" t="s">
        <v>2720</v>
      </c>
      <c r="H778" s="32" t="s">
        <v>300</v>
      </c>
      <c r="I778" s="25">
        <v>2017</v>
      </c>
      <c r="J778" s="25">
        <v>2019</v>
      </c>
      <c r="K778" s="25" t="s">
        <v>57</v>
      </c>
      <c r="L778" s="25"/>
      <c r="M778" s="25"/>
      <c r="N778" s="25" t="s">
        <v>2721</v>
      </c>
      <c r="O778" s="25" t="s">
        <v>111</v>
      </c>
      <c r="P778" s="26" t="s">
        <v>39</v>
      </c>
      <c r="Q778" s="26" t="s">
        <v>150</v>
      </c>
      <c r="R778" s="26" t="s">
        <v>144</v>
      </c>
      <c r="S778" s="26" t="s">
        <v>2718</v>
      </c>
      <c r="T778" s="26"/>
      <c r="U778" s="26"/>
      <c r="V778" s="45"/>
      <c r="W778" s="45"/>
      <c r="X778" s="30">
        <v>0</v>
      </c>
      <c r="Y778" s="34" t="s">
        <v>42</v>
      </c>
      <c r="Z778" s="29" t="s">
        <v>300</v>
      </c>
      <c r="AA778" s="29"/>
      <c r="AB778" s="29"/>
      <c r="AC778" s="29" t="s">
        <v>354</v>
      </c>
      <c r="AD778" s="31" t="s">
        <v>30</v>
      </c>
      <c r="AE778" s="31" t="s">
        <v>90</v>
      </c>
    </row>
    <row r="779" spans="1:31" s="35" customFormat="1" ht="48" x14ac:dyDescent="0.2">
      <c r="A779" s="24" t="s">
        <v>1032</v>
      </c>
      <c r="B779" s="25">
        <v>16</v>
      </c>
      <c r="C779" s="25" t="s">
        <v>30</v>
      </c>
      <c r="D779" s="26" t="s">
        <v>90</v>
      </c>
      <c r="E779" s="32" t="s">
        <v>2722</v>
      </c>
      <c r="F779" s="32" t="s">
        <v>2723</v>
      </c>
      <c r="G779" s="33" t="s">
        <v>2724</v>
      </c>
      <c r="H779" s="32" t="s">
        <v>300</v>
      </c>
      <c r="I779" s="25">
        <v>2019</v>
      </c>
      <c r="J779" s="25">
        <v>2020</v>
      </c>
      <c r="K779" s="25" t="s">
        <v>36</v>
      </c>
      <c r="L779" s="25"/>
      <c r="M779" s="25"/>
      <c r="N779" s="25"/>
      <c r="O779" s="25" t="s">
        <v>37</v>
      </c>
      <c r="P779" s="26" t="s">
        <v>144</v>
      </c>
      <c r="Q779" s="26"/>
      <c r="R779" s="26"/>
      <c r="S779" s="26" t="s">
        <v>2718</v>
      </c>
      <c r="T779" s="26"/>
      <c r="U779" s="26"/>
      <c r="V779" s="45"/>
      <c r="W779" s="45"/>
      <c r="X779" s="30">
        <v>0</v>
      </c>
      <c r="Y779" s="34" t="s">
        <v>42</v>
      </c>
      <c r="Z779" s="29" t="s">
        <v>285</v>
      </c>
      <c r="AA779" s="29"/>
      <c r="AB779" s="29"/>
      <c r="AC779" s="29"/>
      <c r="AD779" s="31" t="s">
        <v>30</v>
      </c>
      <c r="AE779" s="31" t="s">
        <v>90</v>
      </c>
    </row>
    <row r="780" spans="1:31" ht="36.75" x14ac:dyDescent="0.25">
      <c r="A780" s="24" t="s">
        <v>1032</v>
      </c>
      <c r="B780" s="25">
        <v>17</v>
      </c>
      <c r="C780" s="25" t="s">
        <v>30</v>
      </c>
      <c r="D780" s="26" t="s">
        <v>90</v>
      </c>
      <c r="E780" s="32" t="s">
        <v>2725</v>
      </c>
      <c r="F780" s="32" t="s">
        <v>2745</v>
      </c>
      <c r="G780" s="33" t="s">
        <v>2726</v>
      </c>
      <c r="H780" s="32" t="s">
        <v>2727</v>
      </c>
      <c r="I780" s="25">
        <v>2021</v>
      </c>
      <c r="J780" s="25">
        <v>2022</v>
      </c>
      <c r="K780" s="25" t="s">
        <v>36</v>
      </c>
      <c r="L780" s="25" t="s">
        <v>139</v>
      </c>
      <c r="M780" s="25"/>
      <c r="N780" s="25" t="s">
        <v>2728</v>
      </c>
      <c r="O780" s="25" t="s">
        <v>37</v>
      </c>
      <c r="P780" s="26" t="s">
        <v>144</v>
      </c>
      <c r="Q780" s="26" t="s">
        <v>150</v>
      </c>
      <c r="R780" s="26"/>
      <c r="S780" s="26" t="s">
        <v>2238</v>
      </c>
      <c r="T780" s="26"/>
      <c r="U780" s="26"/>
      <c r="V780" s="45"/>
      <c r="W780" s="45"/>
      <c r="X780" s="30">
        <v>0</v>
      </c>
      <c r="Y780" s="34" t="s">
        <v>62</v>
      </c>
      <c r="Z780" s="29" t="s">
        <v>145</v>
      </c>
      <c r="AA780" s="29"/>
      <c r="AB780" s="29"/>
      <c r="AC780" s="29" t="s">
        <v>2665</v>
      </c>
      <c r="AD780" s="31" t="s">
        <v>30</v>
      </c>
      <c r="AE780" s="31" t="s">
        <v>90</v>
      </c>
    </row>
    <row r="781" spans="1:31" ht="96.75" x14ac:dyDescent="0.25">
      <c r="A781" s="24" t="s">
        <v>1032</v>
      </c>
      <c r="B781" s="25">
        <v>18</v>
      </c>
      <c r="C781" s="25" t="s">
        <v>30</v>
      </c>
      <c r="D781" s="26" t="s">
        <v>52</v>
      </c>
      <c r="E781" s="32" t="s">
        <v>2729</v>
      </c>
      <c r="F781" s="32" t="s">
        <v>2730</v>
      </c>
      <c r="G781" s="33" t="s">
        <v>2731</v>
      </c>
      <c r="H781" s="32" t="s">
        <v>2732</v>
      </c>
      <c r="I781" s="25">
        <v>2025</v>
      </c>
      <c r="J781" s="25">
        <v>2030</v>
      </c>
      <c r="K781" s="25" t="s">
        <v>36</v>
      </c>
      <c r="L781" s="25"/>
      <c r="M781" s="25" t="s">
        <v>139</v>
      </c>
      <c r="N781" s="25" t="s">
        <v>2733</v>
      </c>
      <c r="O781" s="25" t="s">
        <v>67</v>
      </c>
      <c r="P781" s="26" t="s">
        <v>396</v>
      </c>
      <c r="Q781" s="26" t="s">
        <v>68</v>
      </c>
      <c r="R781" s="26" t="s">
        <v>779</v>
      </c>
      <c r="S781" s="26" t="s">
        <v>2734</v>
      </c>
      <c r="T781" s="26" t="s">
        <v>2735</v>
      </c>
      <c r="U781" s="26" t="s">
        <v>2736</v>
      </c>
      <c r="V781" s="45">
        <v>40000</v>
      </c>
      <c r="W781" s="45">
        <v>0</v>
      </c>
      <c r="X781" s="30">
        <v>40000</v>
      </c>
      <c r="Y781" s="34" t="s">
        <v>62</v>
      </c>
      <c r="Z781" s="29" t="s">
        <v>106</v>
      </c>
      <c r="AA781" s="29"/>
      <c r="AB781" s="29"/>
      <c r="AC781" s="29" t="s">
        <v>2737</v>
      </c>
      <c r="AD781" s="31" t="s">
        <v>30</v>
      </c>
      <c r="AE781" s="31" t="s">
        <v>52</v>
      </c>
    </row>
    <row r="782" spans="1:31" ht="36.75" x14ac:dyDescent="0.25">
      <c r="A782" s="24" t="s">
        <v>1032</v>
      </c>
      <c r="B782" s="25">
        <v>19</v>
      </c>
      <c r="C782" s="25" t="s">
        <v>30</v>
      </c>
      <c r="D782" s="16" t="s">
        <v>676</v>
      </c>
      <c r="E782" s="32" t="s">
        <v>2738</v>
      </c>
      <c r="F782" s="32" t="s">
        <v>2739</v>
      </c>
      <c r="G782" s="33" t="s">
        <v>2740</v>
      </c>
      <c r="H782" s="32" t="s">
        <v>2732</v>
      </c>
      <c r="I782" s="25">
        <v>2020</v>
      </c>
      <c r="J782" s="25">
        <v>2021</v>
      </c>
      <c r="K782" s="25" t="s">
        <v>36</v>
      </c>
      <c r="L782" s="25"/>
      <c r="M782" s="25"/>
      <c r="N782" s="25" t="s">
        <v>2741</v>
      </c>
      <c r="O782" s="25" t="s">
        <v>111</v>
      </c>
      <c r="P782" s="26" t="s">
        <v>39</v>
      </c>
      <c r="Q782" s="26"/>
      <c r="R782" s="26"/>
      <c r="S782" s="26" t="s">
        <v>2379</v>
      </c>
      <c r="T782" s="26"/>
      <c r="U782" s="26"/>
      <c r="V782" s="45"/>
      <c r="W782" s="45"/>
      <c r="X782" s="30">
        <v>0</v>
      </c>
      <c r="Y782" s="34" t="s">
        <v>116</v>
      </c>
      <c r="Z782" s="29" t="s">
        <v>106</v>
      </c>
      <c r="AA782" s="29"/>
      <c r="AB782" s="29"/>
      <c r="AC782" s="29" t="s">
        <v>611</v>
      </c>
      <c r="AD782" s="31" t="s">
        <v>30</v>
      </c>
      <c r="AE782" s="31" t="s">
        <v>31</v>
      </c>
    </row>
    <row r="783" spans="1:31" ht="276.75" x14ac:dyDescent="0.25">
      <c r="A783" s="24" t="s">
        <v>1033</v>
      </c>
      <c r="B783" s="25">
        <v>1</v>
      </c>
      <c r="C783" s="25" t="s">
        <v>30</v>
      </c>
      <c r="D783" s="26" t="s">
        <v>52</v>
      </c>
      <c r="E783" s="26" t="s">
        <v>1625</v>
      </c>
      <c r="F783" s="26" t="s">
        <v>1626</v>
      </c>
      <c r="G783" s="26" t="s">
        <v>1627</v>
      </c>
      <c r="H783" s="26" t="s">
        <v>1628</v>
      </c>
      <c r="I783" s="25">
        <v>2018</v>
      </c>
      <c r="J783" s="25">
        <v>2021</v>
      </c>
      <c r="K783" s="25" t="s">
        <v>36</v>
      </c>
      <c r="L783" s="25" t="s">
        <v>139</v>
      </c>
      <c r="M783" s="25"/>
      <c r="N783" s="25" t="s">
        <v>1629</v>
      </c>
      <c r="O783" s="25" t="s">
        <v>67</v>
      </c>
      <c r="P783" s="26" t="s">
        <v>68</v>
      </c>
      <c r="Q783" s="26" t="s">
        <v>396</v>
      </c>
      <c r="R783" s="26" t="s">
        <v>779</v>
      </c>
      <c r="S783" s="26" t="s">
        <v>1630</v>
      </c>
      <c r="T783" s="26"/>
      <c r="U783" s="26"/>
      <c r="V783" s="29">
        <v>40000</v>
      </c>
      <c r="W783" s="29">
        <v>0</v>
      </c>
      <c r="X783" s="30">
        <v>2000</v>
      </c>
      <c r="Y783" s="29" t="s">
        <v>62</v>
      </c>
      <c r="Z783" s="29" t="s">
        <v>106</v>
      </c>
      <c r="AA783" s="29"/>
      <c r="AB783" s="29"/>
      <c r="AC783" s="29" t="s">
        <v>1631</v>
      </c>
      <c r="AD783" s="31" t="s">
        <v>30</v>
      </c>
      <c r="AE783" s="31" t="s">
        <v>52</v>
      </c>
    </row>
    <row r="784" spans="1:31" ht="228.75" x14ac:dyDescent="0.25">
      <c r="A784" s="24" t="s">
        <v>1033</v>
      </c>
      <c r="B784" s="25">
        <v>2</v>
      </c>
      <c r="C784" s="25" t="s">
        <v>30</v>
      </c>
      <c r="D784" s="26" t="s">
        <v>52</v>
      </c>
      <c r="E784" s="32" t="s">
        <v>1632</v>
      </c>
      <c r="F784" s="32" t="s">
        <v>1633</v>
      </c>
      <c r="G784" s="32" t="s">
        <v>1634</v>
      </c>
      <c r="H784" s="32" t="s">
        <v>1628</v>
      </c>
      <c r="I784" s="25">
        <v>2018</v>
      </c>
      <c r="J784" s="25">
        <v>2021</v>
      </c>
      <c r="K784" s="25" t="s">
        <v>36</v>
      </c>
      <c r="L784" s="25" t="s">
        <v>139</v>
      </c>
      <c r="M784" s="25"/>
      <c r="N784" s="25"/>
      <c r="O784" s="25" t="s">
        <v>67</v>
      </c>
      <c r="P784" s="26" t="s">
        <v>68</v>
      </c>
      <c r="Q784" s="26"/>
      <c r="R784" s="26"/>
      <c r="S784" s="26" t="s">
        <v>1635</v>
      </c>
      <c r="T784" s="26"/>
      <c r="U784" s="26"/>
      <c r="V784" s="34">
        <v>30000</v>
      </c>
      <c r="W784" s="34">
        <v>0</v>
      </c>
      <c r="X784" s="30">
        <v>24700</v>
      </c>
      <c r="Y784" s="34" t="s">
        <v>62</v>
      </c>
      <c r="Z784" s="29"/>
      <c r="AA784" s="29"/>
      <c r="AB784" s="29"/>
      <c r="AC784" s="29"/>
      <c r="AD784" s="31" t="s">
        <v>30</v>
      </c>
      <c r="AE784" s="31" t="s">
        <v>52</v>
      </c>
    </row>
    <row r="785" spans="1:31" ht="372.75" x14ac:dyDescent="0.25">
      <c r="A785" s="24" t="s">
        <v>1033</v>
      </c>
      <c r="B785" s="25">
        <v>3</v>
      </c>
      <c r="C785" s="25" t="s">
        <v>30</v>
      </c>
      <c r="D785" s="26" t="s">
        <v>52</v>
      </c>
      <c r="E785" s="32" t="s">
        <v>1636</v>
      </c>
      <c r="F785" s="32" t="s">
        <v>1637</v>
      </c>
      <c r="G785" s="32" t="s">
        <v>1638</v>
      </c>
      <c r="H785" s="32" t="s">
        <v>1628</v>
      </c>
      <c r="I785" s="25">
        <v>2018</v>
      </c>
      <c r="J785" s="25">
        <v>2019</v>
      </c>
      <c r="K785" s="25" t="s">
        <v>36</v>
      </c>
      <c r="L785" s="25" t="s">
        <v>139</v>
      </c>
      <c r="M785" s="25" t="s">
        <v>139</v>
      </c>
      <c r="N785" s="25" t="s">
        <v>1639</v>
      </c>
      <c r="O785" s="25" t="s">
        <v>67</v>
      </c>
      <c r="P785" s="26" t="s">
        <v>68</v>
      </c>
      <c r="Q785" s="26" t="s">
        <v>39</v>
      </c>
      <c r="R785" s="26"/>
      <c r="S785" s="26" t="s">
        <v>1640</v>
      </c>
      <c r="T785" s="26"/>
      <c r="U785" s="26"/>
      <c r="V785" s="34">
        <v>18000</v>
      </c>
      <c r="W785" s="34">
        <v>0</v>
      </c>
      <c r="X785" s="30">
        <v>1500</v>
      </c>
      <c r="Y785" s="34" t="s">
        <v>42</v>
      </c>
      <c r="Z785" s="29" t="s">
        <v>106</v>
      </c>
      <c r="AA785" s="29"/>
      <c r="AB785" s="29"/>
      <c r="AC785" s="29" t="s">
        <v>1641</v>
      </c>
      <c r="AD785" s="31" t="s">
        <v>30</v>
      </c>
      <c r="AE785" s="31" t="s">
        <v>52</v>
      </c>
    </row>
    <row r="786" spans="1:31" ht="348.75" x14ac:dyDescent="0.25">
      <c r="A786" s="24" t="s">
        <v>1033</v>
      </c>
      <c r="B786" s="25">
        <v>4</v>
      </c>
      <c r="C786" s="25" t="s">
        <v>30</v>
      </c>
      <c r="D786" s="26" t="s">
        <v>52</v>
      </c>
      <c r="E786" s="32" t="s">
        <v>1642</v>
      </c>
      <c r="F786" s="32" t="s">
        <v>1643</v>
      </c>
      <c r="G786" s="32" t="s">
        <v>1644</v>
      </c>
      <c r="H786" s="32" t="s">
        <v>1628</v>
      </c>
      <c r="I786" s="25">
        <v>2019</v>
      </c>
      <c r="J786" s="25">
        <v>2025</v>
      </c>
      <c r="K786" s="25" t="s">
        <v>36</v>
      </c>
      <c r="L786" s="25" t="s">
        <v>139</v>
      </c>
      <c r="M786" s="25" t="s">
        <v>139</v>
      </c>
      <c r="N786" s="25" t="s">
        <v>1639</v>
      </c>
      <c r="O786" s="25" t="s">
        <v>67</v>
      </c>
      <c r="P786" s="26" t="s">
        <v>68</v>
      </c>
      <c r="Q786" s="26"/>
      <c r="R786" s="26"/>
      <c r="S786" s="26" t="s">
        <v>1645</v>
      </c>
      <c r="T786" s="26"/>
      <c r="U786" s="26"/>
      <c r="V786" s="34">
        <v>0</v>
      </c>
      <c r="W786" s="34">
        <v>25000</v>
      </c>
      <c r="X786" s="30">
        <v>15000</v>
      </c>
      <c r="Y786" s="34" t="s">
        <v>116</v>
      </c>
      <c r="Z786" s="29"/>
      <c r="AA786" s="29"/>
      <c r="AB786" s="29"/>
      <c r="AC786" s="29"/>
      <c r="AD786" s="31" t="s">
        <v>30</v>
      </c>
      <c r="AE786" s="31" t="s">
        <v>52</v>
      </c>
    </row>
    <row r="787" spans="1:31" ht="276.75" x14ac:dyDescent="0.25">
      <c r="A787" s="24" t="s">
        <v>1033</v>
      </c>
      <c r="B787" s="25">
        <v>5</v>
      </c>
      <c r="C787" s="25" t="s">
        <v>30</v>
      </c>
      <c r="D787" s="26" t="s">
        <v>52</v>
      </c>
      <c r="E787" s="32" t="s">
        <v>1646</v>
      </c>
      <c r="F787" s="32" t="s">
        <v>1647</v>
      </c>
      <c r="G787" s="32" t="s">
        <v>1648</v>
      </c>
      <c r="H787" s="32" t="s">
        <v>1628</v>
      </c>
      <c r="I787" s="25">
        <v>2018</v>
      </c>
      <c r="J787" s="25">
        <v>2021</v>
      </c>
      <c r="K787" s="25" t="s">
        <v>36</v>
      </c>
      <c r="L787" s="25"/>
      <c r="M787" s="25" t="s">
        <v>139</v>
      </c>
      <c r="N787" s="25" t="s">
        <v>1649</v>
      </c>
      <c r="O787" s="25" t="s">
        <v>67</v>
      </c>
      <c r="P787" s="26" t="s">
        <v>68</v>
      </c>
      <c r="Q787" s="26" t="s">
        <v>39</v>
      </c>
      <c r="R787" s="26"/>
      <c r="S787" s="26" t="s">
        <v>1645</v>
      </c>
      <c r="T787" s="26"/>
      <c r="U787" s="26"/>
      <c r="V787" s="34">
        <v>100000</v>
      </c>
      <c r="W787" s="34">
        <v>0</v>
      </c>
      <c r="X787" s="30">
        <v>43250</v>
      </c>
      <c r="Y787" s="34" t="s">
        <v>116</v>
      </c>
      <c r="Z787" s="29"/>
      <c r="AA787" s="29"/>
      <c r="AB787" s="29"/>
      <c r="AC787" s="29"/>
      <c r="AD787" s="31" t="s">
        <v>30</v>
      </c>
      <c r="AE787" s="31" t="s">
        <v>52</v>
      </c>
    </row>
    <row r="788" spans="1:31" ht="396.75" x14ac:dyDescent="0.25">
      <c r="A788" s="24" t="s">
        <v>1033</v>
      </c>
      <c r="B788" s="25">
        <v>6</v>
      </c>
      <c r="C788" s="25" t="s">
        <v>30</v>
      </c>
      <c r="D788" s="26" t="s">
        <v>52</v>
      </c>
      <c r="E788" s="32" t="s">
        <v>1650</v>
      </c>
      <c r="F788" s="32" t="s">
        <v>1651</v>
      </c>
      <c r="G788" s="32" t="s">
        <v>1652</v>
      </c>
      <c r="H788" s="32" t="s">
        <v>1628</v>
      </c>
      <c r="I788" s="25">
        <v>2021</v>
      </c>
      <c r="J788" s="25">
        <v>2030</v>
      </c>
      <c r="K788" s="25" t="s">
        <v>36</v>
      </c>
      <c r="L788" s="25"/>
      <c r="M788" s="25" t="s">
        <v>139</v>
      </c>
      <c r="N788" s="25" t="s">
        <v>1639</v>
      </c>
      <c r="O788" s="25" t="s">
        <v>1097</v>
      </c>
      <c r="P788" s="26" t="s">
        <v>112</v>
      </c>
      <c r="Q788" s="26" t="s">
        <v>39</v>
      </c>
      <c r="R788" s="26"/>
      <c r="S788" s="26" t="s">
        <v>1653</v>
      </c>
      <c r="T788" s="26"/>
      <c r="U788" s="26"/>
      <c r="V788" s="34">
        <v>200000</v>
      </c>
      <c r="W788" s="34">
        <v>0</v>
      </c>
      <c r="X788" s="30">
        <v>202369</v>
      </c>
      <c r="Y788" s="34" t="s">
        <v>116</v>
      </c>
      <c r="Z788" s="29"/>
      <c r="AA788" s="29"/>
      <c r="AB788" s="29"/>
      <c r="AC788" s="29"/>
      <c r="AD788" s="31" t="s">
        <v>30</v>
      </c>
      <c r="AE788" s="31" t="s">
        <v>52</v>
      </c>
    </row>
    <row r="789" spans="1:31" ht="372.75" x14ac:dyDescent="0.25">
      <c r="A789" s="24" t="s">
        <v>1033</v>
      </c>
      <c r="B789" s="25">
        <v>7</v>
      </c>
      <c r="C789" s="25" t="s">
        <v>233</v>
      </c>
      <c r="D789" s="26" t="s">
        <v>52</v>
      </c>
      <c r="E789" s="32" t="s">
        <v>1654</v>
      </c>
      <c r="F789" s="32" t="s">
        <v>1655</v>
      </c>
      <c r="G789" s="32" t="s">
        <v>1656</v>
      </c>
      <c r="H789" s="32" t="s">
        <v>1628</v>
      </c>
      <c r="I789" s="25">
        <v>2018</v>
      </c>
      <c r="J789" s="25">
        <v>2025</v>
      </c>
      <c r="K789" s="25" t="s">
        <v>36</v>
      </c>
      <c r="L789" s="25"/>
      <c r="M789" s="25"/>
      <c r="N789" s="25" t="s">
        <v>1657</v>
      </c>
      <c r="O789" s="25" t="s">
        <v>67</v>
      </c>
      <c r="P789" s="26" t="s">
        <v>68</v>
      </c>
      <c r="Q789" s="26"/>
      <c r="R789" s="26"/>
      <c r="S789" s="26" t="s">
        <v>1658</v>
      </c>
      <c r="T789" s="26"/>
      <c r="U789" s="26"/>
      <c r="V789" s="34">
        <v>50000</v>
      </c>
      <c r="W789" s="34">
        <v>0</v>
      </c>
      <c r="X789" s="30">
        <v>26000</v>
      </c>
      <c r="Y789" s="34" t="s">
        <v>116</v>
      </c>
      <c r="Z789" s="29"/>
      <c r="AA789" s="29"/>
      <c r="AB789" s="29"/>
      <c r="AC789" s="29"/>
      <c r="AD789" s="31" t="s">
        <v>233</v>
      </c>
      <c r="AE789" s="31" t="s">
        <v>52</v>
      </c>
    </row>
    <row r="790" spans="1:31" ht="409.6" x14ac:dyDescent="0.25">
      <c r="A790" s="24" t="s">
        <v>1033</v>
      </c>
      <c r="B790" s="25">
        <v>8</v>
      </c>
      <c r="C790" s="25" t="s">
        <v>30</v>
      </c>
      <c r="D790" s="26" t="s">
        <v>31</v>
      </c>
      <c r="E790" s="32" t="s">
        <v>1659</v>
      </c>
      <c r="F790" s="32" t="s">
        <v>1660</v>
      </c>
      <c r="G790" s="32" t="s">
        <v>1661</v>
      </c>
      <c r="H790" s="32" t="s">
        <v>1662</v>
      </c>
      <c r="I790" s="25">
        <v>2018</v>
      </c>
      <c r="J790" s="25">
        <v>2030</v>
      </c>
      <c r="K790" s="25" t="s">
        <v>36</v>
      </c>
      <c r="L790" s="25"/>
      <c r="M790" s="25" t="s">
        <v>139</v>
      </c>
      <c r="N790" s="25" t="s">
        <v>1663</v>
      </c>
      <c r="O790" s="25" t="s">
        <v>46</v>
      </c>
      <c r="P790" s="26" t="s">
        <v>38</v>
      </c>
      <c r="Q790" s="26" t="s">
        <v>39</v>
      </c>
      <c r="R790" s="26" t="s">
        <v>40</v>
      </c>
      <c r="S790" s="26"/>
      <c r="T790" s="26"/>
      <c r="U790" s="26"/>
      <c r="V790" s="34">
        <v>20000</v>
      </c>
      <c r="W790" s="34">
        <v>0</v>
      </c>
      <c r="X790" s="30">
        <v>6050</v>
      </c>
      <c r="Y790" s="34" t="s">
        <v>62</v>
      </c>
      <c r="Z790" s="29"/>
      <c r="AA790" s="29"/>
      <c r="AB790" s="29"/>
      <c r="AC790" s="29"/>
      <c r="AD790" s="31" t="s">
        <v>30</v>
      </c>
      <c r="AE790" s="31" t="s">
        <v>31</v>
      </c>
    </row>
    <row r="791" spans="1:31" ht="384.75" x14ac:dyDescent="0.25">
      <c r="A791" s="24" t="s">
        <v>1033</v>
      </c>
      <c r="B791" s="25">
        <v>9</v>
      </c>
      <c r="C791" s="25" t="s">
        <v>30</v>
      </c>
      <c r="D791" s="26" t="s">
        <v>31</v>
      </c>
      <c r="E791" s="32" t="s">
        <v>1664</v>
      </c>
      <c r="F791" s="32" t="s">
        <v>1665</v>
      </c>
      <c r="G791" s="32" t="s">
        <v>1666</v>
      </c>
      <c r="H791" s="32" t="s">
        <v>1662</v>
      </c>
      <c r="I791" s="25">
        <v>2019</v>
      </c>
      <c r="J791" s="25">
        <v>2030</v>
      </c>
      <c r="K791" s="25" t="s">
        <v>36</v>
      </c>
      <c r="L791" s="25"/>
      <c r="M791" s="25"/>
      <c r="N791" s="25" t="s">
        <v>1667</v>
      </c>
      <c r="O791" s="25" t="s">
        <v>46</v>
      </c>
      <c r="P791" s="26" t="s">
        <v>38</v>
      </c>
      <c r="Q791" s="26" t="s">
        <v>39</v>
      </c>
      <c r="R791" s="26" t="s">
        <v>40</v>
      </c>
      <c r="S791" s="26" t="s">
        <v>1668</v>
      </c>
      <c r="T791" s="26"/>
      <c r="U791" s="26"/>
      <c r="V791" s="34">
        <v>4000</v>
      </c>
      <c r="W791" s="34">
        <v>1000</v>
      </c>
      <c r="X791" s="30">
        <v>6000</v>
      </c>
      <c r="Y791" s="34" t="s">
        <v>42</v>
      </c>
      <c r="Z791" s="29" t="s">
        <v>106</v>
      </c>
      <c r="AA791" s="29"/>
      <c r="AB791" s="29"/>
      <c r="AC791" s="29" t="s">
        <v>1669</v>
      </c>
      <c r="AD791" s="31" t="s">
        <v>30</v>
      </c>
      <c r="AE791" s="31" t="s">
        <v>31</v>
      </c>
    </row>
    <row r="792" spans="1:31" ht="409.6" x14ac:dyDescent="0.25">
      <c r="A792" s="24" t="s">
        <v>1033</v>
      </c>
      <c r="B792" s="25">
        <v>10</v>
      </c>
      <c r="C792" s="25" t="s">
        <v>30</v>
      </c>
      <c r="D792" s="26" t="s">
        <v>31</v>
      </c>
      <c r="E792" s="32" t="s">
        <v>1670</v>
      </c>
      <c r="F792" s="32" t="s">
        <v>1671</v>
      </c>
      <c r="G792" s="32" t="s">
        <v>1672</v>
      </c>
      <c r="H792" s="32" t="s">
        <v>1662</v>
      </c>
      <c r="I792" s="25">
        <v>2018</v>
      </c>
      <c r="J792" s="25">
        <v>2021</v>
      </c>
      <c r="K792" s="25" t="s">
        <v>36</v>
      </c>
      <c r="L792" s="25"/>
      <c r="M792" s="25" t="s">
        <v>139</v>
      </c>
      <c r="N792" s="25" t="s">
        <v>289</v>
      </c>
      <c r="O792" s="25" t="s">
        <v>46</v>
      </c>
      <c r="P792" s="26" t="s">
        <v>38</v>
      </c>
      <c r="Q792" s="26" t="s">
        <v>68</v>
      </c>
      <c r="R792" s="26"/>
      <c r="S792" s="26" t="s">
        <v>1673</v>
      </c>
      <c r="T792" s="26"/>
      <c r="U792" s="26"/>
      <c r="V792" s="34">
        <v>12000</v>
      </c>
      <c r="W792" s="34">
        <v>25000</v>
      </c>
      <c r="X792" s="30">
        <v>3200</v>
      </c>
      <c r="Y792" s="34" t="s">
        <v>116</v>
      </c>
      <c r="Z792" s="29"/>
      <c r="AA792" s="29"/>
      <c r="AB792" s="29"/>
      <c r="AC792" s="29"/>
      <c r="AD792" s="31" t="s">
        <v>30</v>
      </c>
      <c r="AE792" s="31" t="s">
        <v>31</v>
      </c>
    </row>
    <row r="793" spans="1:31" ht="276.75" x14ac:dyDescent="0.25">
      <c r="A793" s="24" t="s">
        <v>1033</v>
      </c>
      <c r="B793" s="25">
        <v>11</v>
      </c>
      <c r="C793" s="25" t="s">
        <v>233</v>
      </c>
      <c r="D793" s="26" t="s">
        <v>31</v>
      </c>
      <c r="E793" s="32" t="s">
        <v>1674</v>
      </c>
      <c r="F793" s="32" t="s">
        <v>1675</v>
      </c>
      <c r="G793" s="32" t="s">
        <v>1676</v>
      </c>
      <c r="H793" s="32" t="s">
        <v>1662</v>
      </c>
      <c r="I793" s="25">
        <v>2018</v>
      </c>
      <c r="J793" s="25">
        <v>2025</v>
      </c>
      <c r="K793" s="25" t="s">
        <v>36</v>
      </c>
      <c r="L793" s="25"/>
      <c r="M793" s="25"/>
      <c r="N793" s="25" t="s">
        <v>289</v>
      </c>
      <c r="O793" s="25" t="s">
        <v>67</v>
      </c>
      <c r="P793" s="26" t="s">
        <v>38</v>
      </c>
      <c r="Q793" s="26" t="s">
        <v>40</v>
      </c>
      <c r="R793" s="26"/>
      <c r="S793" s="26" t="s">
        <v>1677</v>
      </c>
      <c r="T793" s="26"/>
      <c r="U793" s="26"/>
      <c r="V793" s="34">
        <v>24000</v>
      </c>
      <c r="W793" s="34">
        <v>2000</v>
      </c>
      <c r="X793" s="30">
        <v>2000</v>
      </c>
      <c r="Y793" s="34" t="s">
        <v>116</v>
      </c>
      <c r="Z793" s="29"/>
      <c r="AA793" s="29"/>
      <c r="AB793" s="29"/>
      <c r="AC793" s="29"/>
      <c r="AD793" s="31" t="s">
        <v>233</v>
      </c>
      <c r="AE793" s="31" t="s">
        <v>31</v>
      </c>
    </row>
    <row r="794" spans="1:31" ht="409.6" x14ac:dyDescent="0.25">
      <c r="A794" s="24" t="s">
        <v>1033</v>
      </c>
      <c r="B794" s="25">
        <v>12</v>
      </c>
      <c r="C794" s="25" t="s">
        <v>30</v>
      </c>
      <c r="D794" s="26" t="s">
        <v>31</v>
      </c>
      <c r="E794" s="32" t="s">
        <v>1678</v>
      </c>
      <c r="F794" s="32" t="s">
        <v>1679</v>
      </c>
      <c r="G794" s="32" t="s">
        <v>1680</v>
      </c>
      <c r="H794" s="32" t="s">
        <v>1662</v>
      </c>
      <c r="I794" s="25">
        <v>2018</v>
      </c>
      <c r="J794" s="25">
        <v>2030</v>
      </c>
      <c r="K794" s="25" t="s">
        <v>36</v>
      </c>
      <c r="L794" s="25"/>
      <c r="M794" s="25" t="s">
        <v>139</v>
      </c>
      <c r="N794" s="25" t="s">
        <v>289</v>
      </c>
      <c r="O794" s="25" t="s">
        <v>1097</v>
      </c>
      <c r="P794" s="26" t="s">
        <v>38</v>
      </c>
      <c r="Q794" s="26" t="s">
        <v>39</v>
      </c>
      <c r="R794" s="26"/>
      <c r="S794" s="26" t="s">
        <v>1681</v>
      </c>
      <c r="T794" s="26"/>
      <c r="U794" s="26"/>
      <c r="V794" s="34">
        <v>24000</v>
      </c>
      <c r="W794" s="34">
        <v>7500</v>
      </c>
      <c r="X794" s="30">
        <v>227875.12000000002</v>
      </c>
      <c r="Y794" s="34" t="s">
        <v>116</v>
      </c>
      <c r="Z794" s="29"/>
      <c r="AA794" s="29"/>
      <c r="AB794" s="29"/>
      <c r="AC794" s="29"/>
      <c r="AD794" s="31" t="s">
        <v>30</v>
      </c>
      <c r="AE794" s="31" t="s">
        <v>31</v>
      </c>
    </row>
    <row r="795" spans="1:31" ht="409.6" x14ac:dyDescent="0.25">
      <c r="A795" s="24" t="s">
        <v>1033</v>
      </c>
      <c r="B795" s="25">
        <v>13</v>
      </c>
      <c r="C795" s="25" t="s">
        <v>30</v>
      </c>
      <c r="D795" s="26" t="s">
        <v>106</v>
      </c>
      <c r="E795" s="32" t="s">
        <v>1682</v>
      </c>
      <c r="F795" s="32" t="s">
        <v>1683</v>
      </c>
      <c r="G795" s="32" t="s">
        <v>1684</v>
      </c>
      <c r="H795" s="32" t="s">
        <v>1685</v>
      </c>
      <c r="I795" s="25">
        <v>2018</v>
      </c>
      <c r="J795" s="25">
        <v>2025</v>
      </c>
      <c r="K795" s="25" t="s">
        <v>36</v>
      </c>
      <c r="L795" s="25" t="s">
        <v>139</v>
      </c>
      <c r="M795" s="25" t="s">
        <v>139</v>
      </c>
      <c r="N795" s="25" t="s">
        <v>1686</v>
      </c>
      <c r="O795" s="25" t="s">
        <v>37</v>
      </c>
      <c r="P795" s="26" t="s">
        <v>150</v>
      </c>
      <c r="Q795" s="26" t="s">
        <v>68</v>
      </c>
      <c r="R795" s="26"/>
      <c r="S795" s="26" t="s">
        <v>1687</v>
      </c>
      <c r="T795" s="26"/>
      <c r="U795" s="26"/>
      <c r="V795" s="34">
        <v>18000</v>
      </c>
      <c r="W795" s="34">
        <v>1000</v>
      </c>
      <c r="X795" s="30">
        <v>5000</v>
      </c>
      <c r="Y795" s="34" t="s">
        <v>62</v>
      </c>
      <c r="Z795" s="29" t="s">
        <v>106</v>
      </c>
      <c r="AA795" s="29"/>
      <c r="AB795" s="29"/>
      <c r="AC795" s="29" t="s">
        <v>1688</v>
      </c>
      <c r="AD795" s="31" t="s">
        <v>30</v>
      </c>
      <c r="AE795" s="31" t="s">
        <v>106</v>
      </c>
    </row>
    <row r="796" spans="1:31" ht="408.75" x14ac:dyDescent="0.25">
      <c r="A796" s="24" t="s">
        <v>1033</v>
      </c>
      <c r="B796" s="25">
        <v>14</v>
      </c>
      <c r="C796" s="25" t="s">
        <v>30</v>
      </c>
      <c r="D796" s="26" t="s">
        <v>106</v>
      </c>
      <c r="E796" s="32" t="s">
        <v>1689</v>
      </c>
      <c r="F796" s="32" t="s">
        <v>1690</v>
      </c>
      <c r="G796" s="32" t="s">
        <v>1691</v>
      </c>
      <c r="H796" s="32" t="s">
        <v>1685</v>
      </c>
      <c r="I796" s="25">
        <v>2021</v>
      </c>
      <c r="J796" s="25">
        <v>2030</v>
      </c>
      <c r="K796" s="25" t="s">
        <v>36</v>
      </c>
      <c r="L796" s="25" t="s">
        <v>139</v>
      </c>
      <c r="M796" s="25"/>
      <c r="N796" s="25" t="s">
        <v>1692</v>
      </c>
      <c r="O796" s="25" t="s">
        <v>37</v>
      </c>
      <c r="P796" s="26" t="s">
        <v>150</v>
      </c>
      <c r="Q796" s="26" t="s">
        <v>68</v>
      </c>
      <c r="R796" s="26"/>
      <c r="S796" s="26" t="s">
        <v>1693</v>
      </c>
      <c r="T796" s="26"/>
      <c r="U796" s="26"/>
      <c r="V796" s="34">
        <v>18000</v>
      </c>
      <c r="W796" s="34">
        <v>1000</v>
      </c>
      <c r="X796" s="30">
        <v>1245000</v>
      </c>
      <c r="Y796" s="34" t="s">
        <v>62</v>
      </c>
      <c r="Z796" s="29" t="s">
        <v>106</v>
      </c>
      <c r="AA796" s="29"/>
      <c r="AB796" s="29"/>
      <c r="AC796" s="29" t="s">
        <v>1694</v>
      </c>
      <c r="AD796" s="31" t="s">
        <v>30</v>
      </c>
      <c r="AE796" s="31" t="s">
        <v>106</v>
      </c>
    </row>
    <row r="797" spans="1:31" ht="409.6" x14ac:dyDescent="0.25">
      <c r="A797" s="24" t="s">
        <v>1033</v>
      </c>
      <c r="B797" s="25">
        <v>15</v>
      </c>
      <c r="C797" s="25" t="s">
        <v>30</v>
      </c>
      <c r="D797" s="26" t="s">
        <v>106</v>
      </c>
      <c r="E797" s="32" t="s">
        <v>1695</v>
      </c>
      <c r="F797" s="32" t="s">
        <v>1696</v>
      </c>
      <c r="G797" s="32" t="s">
        <v>1697</v>
      </c>
      <c r="H797" s="32" t="s">
        <v>1685</v>
      </c>
      <c r="I797" s="25">
        <v>2018</v>
      </c>
      <c r="J797" s="25">
        <v>2030</v>
      </c>
      <c r="K797" s="25" t="s">
        <v>36</v>
      </c>
      <c r="L797" s="25" t="s">
        <v>139</v>
      </c>
      <c r="M797" s="25"/>
      <c r="N797" s="25"/>
      <c r="O797" s="25"/>
      <c r="P797" s="26" t="s">
        <v>186</v>
      </c>
      <c r="Q797" s="26"/>
      <c r="R797" s="26"/>
      <c r="S797" s="26" t="s">
        <v>1698</v>
      </c>
      <c r="T797" s="26"/>
      <c r="U797" s="26"/>
      <c r="V797" s="34">
        <v>18000</v>
      </c>
      <c r="W797" s="34">
        <v>1000</v>
      </c>
      <c r="X797" s="30">
        <v>47629.5</v>
      </c>
      <c r="Y797" s="18" t="s">
        <v>62</v>
      </c>
      <c r="Z797" s="29" t="s">
        <v>106</v>
      </c>
      <c r="AA797" s="29"/>
      <c r="AB797" s="29"/>
      <c r="AC797" s="29" t="s">
        <v>1699</v>
      </c>
      <c r="AD797" s="31" t="s">
        <v>30</v>
      </c>
      <c r="AE797" s="31" t="s">
        <v>106</v>
      </c>
    </row>
    <row r="798" spans="1:31" ht="64.5" customHeight="1" x14ac:dyDescent="0.25">
      <c r="A798" s="24" t="s">
        <v>1033</v>
      </c>
      <c r="B798" s="25">
        <v>16</v>
      </c>
      <c r="C798" s="25" t="s">
        <v>30</v>
      </c>
      <c r="D798" s="26" t="s">
        <v>291</v>
      </c>
      <c r="E798" s="32" t="s">
        <v>1700</v>
      </c>
      <c r="F798" s="32" t="s">
        <v>1701</v>
      </c>
      <c r="G798" s="32" t="s">
        <v>1702</v>
      </c>
      <c r="H798" s="32" t="s">
        <v>1628</v>
      </c>
      <c r="I798" s="25">
        <v>2018</v>
      </c>
      <c r="J798" s="25">
        <v>2021</v>
      </c>
      <c r="K798" s="25" t="s">
        <v>36</v>
      </c>
      <c r="L798" s="25" t="s">
        <v>139</v>
      </c>
      <c r="M798" s="25" t="s">
        <v>139</v>
      </c>
      <c r="N798" s="25"/>
      <c r="O798" s="25" t="s">
        <v>37</v>
      </c>
      <c r="P798" s="26" t="s">
        <v>605</v>
      </c>
      <c r="Q798" s="26" t="s">
        <v>80</v>
      </c>
      <c r="R798" s="26" t="s">
        <v>68</v>
      </c>
      <c r="S798" s="26" t="s">
        <v>1703</v>
      </c>
      <c r="T798" s="26"/>
      <c r="U798" s="26"/>
      <c r="V798" s="34">
        <v>10000</v>
      </c>
      <c r="W798" s="34">
        <v>5000</v>
      </c>
      <c r="X798" s="30">
        <v>23504.400000000001</v>
      </c>
      <c r="Y798" s="34" t="s">
        <v>62</v>
      </c>
      <c r="Z798" s="29" t="s">
        <v>106</v>
      </c>
      <c r="AA798" s="29"/>
      <c r="AB798" s="29"/>
      <c r="AC798" s="29" t="s">
        <v>1704</v>
      </c>
      <c r="AD798" s="31" t="s">
        <v>30</v>
      </c>
      <c r="AE798" s="31" t="s">
        <v>291</v>
      </c>
    </row>
    <row r="799" spans="1:31" ht="63.75" customHeight="1" x14ac:dyDescent="0.25">
      <c r="A799" s="24" t="s">
        <v>1033</v>
      </c>
      <c r="B799" s="25">
        <v>17</v>
      </c>
      <c r="C799" s="25" t="s">
        <v>30</v>
      </c>
      <c r="D799" s="26" t="s">
        <v>291</v>
      </c>
      <c r="E799" s="32" t="s">
        <v>1705</v>
      </c>
      <c r="F799" s="32" t="s">
        <v>1706</v>
      </c>
      <c r="G799" s="32" t="s">
        <v>1707</v>
      </c>
      <c r="H799" s="32" t="s">
        <v>1628</v>
      </c>
      <c r="I799" s="25">
        <v>2019</v>
      </c>
      <c r="J799" s="25">
        <v>2030</v>
      </c>
      <c r="K799" s="25" t="s">
        <v>36</v>
      </c>
      <c r="L799" s="25" t="s">
        <v>139</v>
      </c>
      <c r="M799" s="25" t="s">
        <v>139</v>
      </c>
      <c r="N799" s="25" t="s">
        <v>1708</v>
      </c>
      <c r="O799" s="25" t="s">
        <v>67</v>
      </c>
      <c r="P799" s="26" t="s">
        <v>128</v>
      </c>
      <c r="Q799" s="26" t="s">
        <v>179</v>
      </c>
      <c r="R799" s="26" t="s">
        <v>307</v>
      </c>
      <c r="S799" s="26" t="s">
        <v>1709</v>
      </c>
      <c r="T799" s="26"/>
      <c r="U799" s="26"/>
      <c r="V799" s="34">
        <v>20000</v>
      </c>
      <c r="W799" s="34">
        <v>5000</v>
      </c>
      <c r="X799" s="30">
        <v>75000</v>
      </c>
      <c r="Y799" s="34" t="s">
        <v>116</v>
      </c>
      <c r="Z799" s="29"/>
      <c r="AA799" s="29"/>
      <c r="AB799" s="29"/>
      <c r="AC799" s="29"/>
      <c r="AD799" s="31" t="s">
        <v>30</v>
      </c>
      <c r="AE799" s="31" t="s">
        <v>291</v>
      </c>
    </row>
    <row r="800" spans="1:31" ht="76.5" customHeight="1" x14ac:dyDescent="0.25">
      <c r="A800" s="24" t="s">
        <v>1033</v>
      </c>
      <c r="B800" s="25">
        <v>18</v>
      </c>
      <c r="C800" s="25" t="s">
        <v>30</v>
      </c>
      <c r="D800" s="26" t="s">
        <v>52</v>
      </c>
      <c r="E800" s="32" t="s">
        <v>1710</v>
      </c>
      <c r="F800" s="32" t="s">
        <v>1711</v>
      </c>
      <c r="G800" s="32" t="s">
        <v>1712</v>
      </c>
      <c r="H800" s="32" t="s">
        <v>1628</v>
      </c>
      <c r="I800" s="25">
        <v>2021</v>
      </c>
      <c r="J800" s="25">
        <v>2025</v>
      </c>
      <c r="K800" s="25" t="s">
        <v>36</v>
      </c>
      <c r="L800" s="25" t="s">
        <v>139</v>
      </c>
      <c r="M800" s="25"/>
      <c r="N800" s="25" t="s">
        <v>1713</v>
      </c>
      <c r="O800" s="25" t="s">
        <v>67</v>
      </c>
      <c r="P800" s="26" t="s">
        <v>68</v>
      </c>
      <c r="Q800" s="26"/>
      <c r="R800" s="26"/>
      <c r="S800" s="26"/>
      <c r="T800" s="26"/>
      <c r="U800" s="26"/>
      <c r="V800" s="34">
        <v>7500</v>
      </c>
      <c r="W800" s="34">
        <v>2500</v>
      </c>
      <c r="X800" s="30">
        <v>17500</v>
      </c>
      <c r="Y800" s="34" t="s">
        <v>42</v>
      </c>
      <c r="Z800" s="29"/>
      <c r="AA800" s="29"/>
      <c r="AB800" s="29"/>
      <c r="AC800" s="29"/>
      <c r="AD800" s="31" t="s">
        <v>30</v>
      </c>
      <c r="AE800" s="31" t="s">
        <v>52</v>
      </c>
    </row>
    <row r="801" spans="1:31" ht="41.25" customHeight="1" x14ac:dyDescent="0.25">
      <c r="A801" s="24" t="s">
        <v>1033</v>
      </c>
      <c r="B801" s="25">
        <v>19</v>
      </c>
      <c r="C801" s="25" t="s">
        <v>30</v>
      </c>
      <c r="D801" s="26" t="s">
        <v>291</v>
      </c>
      <c r="E801" s="32" t="s">
        <v>1714</v>
      </c>
      <c r="F801" s="32" t="s">
        <v>1715</v>
      </c>
      <c r="G801" s="32" t="s">
        <v>1716</v>
      </c>
      <c r="H801" s="32" t="s">
        <v>1628</v>
      </c>
      <c r="I801" s="25">
        <v>2018</v>
      </c>
      <c r="J801" s="25">
        <v>2030</v>
      </c>
      <c r="K801" s="25" t="s">
        <v>36</v>
      </c>
      <c r="L801" s="25"/>
      <c r="M801" s="25" t="s">
        <v>139</v>
      </c>
      <c r="N801" s="25" t="s">
        <v>1717</v>
      </c>
      <c r="O801" s="25" t="s">
        <v>67</v>
      </c>
      <c r="P801" s="26" t="s">
        <v>779</v>
      </c>
      <c r="Q801" s="26" t="s">
        <v>396</v>
      </c>
      <c r="R801" s="26"/>
      <c r="S801" s="26" t="s">
        <v>1718</v>
      </c>
      <c r="T801" s="26"/>
      <c r="U801" s="26"/>
      <c r="V801" s="34">
        <v>10000</v>
      </c>
      <c r="W801" s="34">
        <v>5000</v>
      </c>
      <c r="X801" s="30">
        <v>70000</v>
      </c>
      <c r="Y801" s="34" t="s">
        <v>116</v>
      </c>
      <c r="Z801" s="29" t="s">
        <v>106</v>
      </c>
      <c r="AA801" s="29"/>
      <c r="AB801" s="29"/>
      <c r="AC801" s="29" t="s">
        <v>1719</v>
      </c>
      <c r="AD801" s="31" t="s">
        <v>30</v>
      </c>
      <c r="AE801" s="31" t="s">
        <v>291</v>
      </c>
    </row>
    <row r="802" spans="1:31" ht="54" customHeight="1" x14ac:dyDescent="0.25">
      <c r="A802" s="24" t="s">
        <v>1033</v>
      </c>
      <c r="B802" s="25">
        <v>20</v>
      </c>
      <c r="C802" s="25" t="s">
        <v>233</v>
      </c>
      <c r="D802" s="26" t="s">
        <v>291</v>
      </c>
      <c r="E802" s="32" t="s">
        <v>1720</v>
      </c>
      <c r="F802" s="32" t="s">
        <v>1721</v>
      </c>
      <c r="G802" s="32" t="s">
        <v>1722</v>
      </c>
      <c r="H802" s="32" t="s">
        <v>1628</v>
      </c>
      <c r="I802" s="25">
        <v>2021</v>
      </c>
      <c r="J802" s="25">
        <v>2025</v>
      </c>
      <c r="K802" s="25" t="s">
        <v>36</v>
      </c>
      <c r="L802" s="25" t="s">
        <v>139</v>
      </c>
      <c r="M802" s="25"/>
      <c r="N802" s="25" t="s">
        <v>1723</v>
      </c>
      <c r="O802" s="25" t="s">
        <v>111</v>
      </c>
      <c r="P802" s="26" t="s">
        <v>39</v>
      </c>
      <c r="Q802" s="26"/>
      <c r="R802" s="26"/>
      <c r="S802" s="26" t="s">
        <v>1724</v>
      </c>
      <c r="T802" s="26"/>
      <c r="U802" s="26"/>
      <c r="V802" s="34">
        <v>0</v>
      </c>
      <c r="W802" s="34">
        <v>10000</v>
      </c>
      <c r="X802" s="30">
        <v>40000</v>
      </c>
      <c r="Y802" s="34" t="s">
        <v>116</v>
      </c>
      <c r="Z802" s="29" t="s">
        <v>106</v>
      </c>
      <c r="AA802" s="29"/>
      <c r="AB802" s="29"/>
      <c r="AC802" s="29" t="s">
        <v>1725</v>
      </c>
      <c r="AD802" s="31" t="s">
        <v>233</v>
      </c>
      <c r="AE802" s="31" t="s">
        <v>291</v>
      </c>
    </row>
    <row r="803" spans="1:31" ht="90.75" customHeight="1" x14ac:dyDescent="0.25">
      <c r="A803" s="24" t="s">
        <v>1033</v>
      </c>
      <c r="B803" s="25">
        <v>21</v>
      </c>
      <c r="C803" s="25" t="s">
        <v>30</v>
      </c>
      <c r="D803" s="26" t="s">
        <v>106</v>
      </c>
      <c r="E803" s="32" t="s">
        <v>1726</v>
      </c>
      <c r="F803" s="32" t="s">
        <v>1727</v>
      </c>
      <c r="G803" s="32" t="s">
        <v>1728</v>
      </c>
      <c r="H803" s="32" t="s">
        <v>1729</v>
      </c>
      <c r="I803" s="25">
        <v>2018</v>
      </c>
      <c r="J803" s="25">
        <v>2019</v>
      </c>
      <c r="K803" s="25" t="s">
        <v>36</v>
      </c>
      <c r="L803" s="25" t="s">
        <v>139</v>
      </c>
      <c r="M803" s="25" t="s">
        <v>139</v>
      </c>
      <c r="N803" s="25"/>
      <c r="O803" s="25" t="s">
        <v>37</v>
      </c>
      <c r="P803" s="26" t="s">
        <v>123</v>
      </c>
      <c r="Q803" s="26" t="s">
        <v>605</v>
      </c>
      <c r="R803" s="26" t="s">
        <v>39</v>
      </c>
      <c r="S803" s="26" t="s">
        <v>1730</v>
      </c>
      <c r="T803" s="26"/>
      <c r="U803" s="26"/>
      <c r="V803" s="34">
        <v>18000</v>
      </c>
      <c r="W803" s="34">
        <v>0</v>
      </c>
      <c r="X803" s="30">
        <v>18000</v>
      </c>
      <c r="Y803" s="34" t="s">
        <v>42</v>
      </c>
      <c r="Z803" s="29" t="s">
        <v>106</v>
      </c>
      <c r="AA803" s="29"/>
      <c r="AB803" s="29"/>
      <c r="AC803" s="29" t="s">
        <v>1731</v>
      </c>
      <c r="AD803" s="31" t="s">
        <v>30</v>
      </c>
      <c r="AE803" s="31" t="s">
        <v>106</v>
      </c>
    </row>
    <row r="804" spans="1:31" ht="78" customHeight="1" x14ac:dyDescent="0.25">
      <c r="A804" s="24" t="s">
        <v>1033</v>
      </c>
      <c r="B804" s="25">
        <v>22</v>
      </c>
      <c r="C804" s="25" t="s">
        <v>30</v>
      </c>
      <c r="D804" s="26" t="s">
        <v>90</v>
      </c>
      <c r="E804" s="32" t="s">
        <v>1732</v>
      </c>
      <c r="F804" s="32" t="s">
        <v>1733</v>
      </c>
      <c r="G804" s="32" t="s">
        <v>1734</v>
      </c>
      <c r="H804" s="32" t="s">
        <v>1628</v>
      </c>
      <c r="I804" s="25">
        <v>2019</v>
      </c>
      <c r="J804" s="25">
        <v>2020</v>
      </c>
      <c r="K804" s="25" t="s">
        <v>36</v>
      </c>
      <c r="L804" s="25" t="s">
        <v>139</v>
      </c>
      <c r="M804" s="25"/>
      <c r="N804" s="25"/>
      <c r="O804" s="25" t="s">
        <v>37</v>
      </c>
      <c r="P804" s="26" t="s">
        <v>123</v>
      </c>
      <c r="Q804" s="26" t="s">
        <v>605</v>
      </c>
      <c r="R804" s="26" t="s">
        <v>39</v>
      </c>
      <c r="S804" s="26" t="s">
        <v>1735</v>
      </c>
      <c r="T804" s="26"/>
      <c r="U804" s="26"/>
      <c r="V804" s="34">
        <v>18000</v>
      </c>
      <c r="W804" s="34">
        <v>0</v>
      </c>
      <c r="X804" s="30">
        <v>18000</v>
      </c>
      <c r="Y804" s="34" t="s">
        <v>42</v>
      </c>
      <c r="Z804" s="29" t="s">
        <v>106</v>
      </c>
      <c r="AA804" s="29"/>
      <c r="AB804" s="29"/>
      <c r="AC804" s="29" t="s">
        <v>1731</v>
      </c>
      <c r="AD804" s="31" t="s">
        <v>30</v>
      </c>
      <c r="AE804" s="31" t="s">
        <v>90</v>
      </c>
    </row>
    <row r="805" spans="1:31" ht="65.25" customHeight="1" x14ac:dyDescent="0.25">
      <c r="A805" s="24" t="s">
        <v>1033</v>
      </c>
      <c r="B805" s="25">
        <v>23</v>
      </c>
      <c r="C805" s="25" t="s">
        <v>30</v>
      </c>
      <c r="D805" s="26" t="s">
        <v>90</v>
      </c>
      <c r="E805" s="32" t="s">
        <v>1736</v>
      </c>
      <c r="F805" s="32" t="s">
        <v>1737</v>
      </c>
      <c r="G805" s="32" t="s">
        <v>1738</v>
      </c>
      <c r="H805" s="32" t="s">
        <v>1628</v>
      </c>
      <c r="I805" s="25">
        <v>2018</v>
      </c>
      <c r="J805" s="25">
        <v>2025</v>
      </c>
      <c r="K805" s="25" t="s">
        <v>36</v>
      </c>
      <c r="L805" s="25" t="s">
        <v>139</v>
      </c>
      <c r="M805" s="25" t="s">
        <v>139</v>
      </c>
      <c r="N805" s="25"/>
      <c r="O805" s="25" t="s">
        <v>67</v>
      </c>
      <c r="P805" s="26" t="s">
        <v>68</v>
      </c>
      <c r="Q805" s="26" t="s">
        <v>123</v>
      </c>
      <c r="R805" s="26"/>
      <c r="S805" s="26" t="s">
        <v>1739</v>
      </c>
      <c r="T805" s="26"/>
      <c r="U805" s="26"/>
      <c r="V805" s="34">
        <v>25000</v>
      </c>
      <c r="W805" s="34">
        <v>0</v>
      </c>
      <c r="X805" s="30">
        <v>25000</v>
      </c>
      <c r="Y805" s="34" t="s">
        <v>62</v>
      </c>
      <c r="Z805" s="29" t="s">
        <v>106</v>
      </c>
      <c r="AA805" s="29"/>
      <c r="AB805" s="29"/>
      <c r="AC805" s="29" t="s">
        <v>1740</v>
      </c>
      <c r="AD805" s="31" t="s">
        <v>30</v>
      </c>
      <c r="AE805" s="31" t="s">
        <v>90</v>
      </c>
    </row>
    <row r="806" spans="1:31" ht="54.75" customHeight="1" x14ac:dyDescent="0.25">
      <c r="A806" s="24" t="s">
        <v>1033</v>
      </c>
      <c r="B806" s="25">
        <v>24</v>
      </c>
      <c r="C806" s="25" t="s">
        <v>30</v>
      </c>
      <c r="D806" s="26" t="s">
        <v>106</v>
      </c>
      <c r="E806" s="32" t="s">
        <v>1741</v>
      </c>
      <c r="F806" s="32" t="s">
        <v>1742</v>
      </c>
      <c r="G806" s="32" t="s">
        <v>1743</v>
      </c>
      <c r="H806" s="32" t="s">
        <v>1744</v>
      </c>
      <c r="I806" s="25">
        <v>2018</v>
      </c>
      <c r="J806" s="25">
        <v>2030</v>
      </c>
      <c r="K806" s="25" t="s">
        <v>36</v>
      </c>
      <c r="L806" s="25" t="s">
        <v>139</v>
      </c>
      <c r="M806" s="25"/>
      <c r="N806" s="25" t="s">
        <v>1745</v>
      </c>
      <c r="O806" s="25"/>
      <c r="P806" s="26" t="s">
        <v>186</v>
      </c>
      <c r="Q806" s="26"/>
      <c r="R806" s="26"/>
      <c r="S806" s="26" t="s">
        <v>1746</v>
      </c>
      <c r="T806" s="26"/>
      <c r="U806" s="26"/>
      <c r="V806" s="34">
        <v>10000</v>
      </c>
      <c r="W806" s="34">
        <v>0</v>
      </c>
      <c r="X806" s="30">
        <v>10000</v>
      </c>
      <c r="Y806" s="34" t="s">
        <v>42</v>
      </c>
      <c r="Z806" s="29" t="s">
        <v>106</v>
      </c>
      <c r="AA806" s="29"/>
      <c r="AB806" s="29"/>
      <c r="AC806" s="29" t="s">
        <v>1747</v>
      </c>
      <c r="AD806" s="31" t="s">
        <v>30</v>
      </c>
      <c r="AE806" s="31" t="s">
        <v>106</v>
      </c>
    </row>
    <row r="807" spans="1:31" ht="173.25" customHeight="1" x14ac:dyDescent="0.25">
      <c r="A807" s="24" t="s">
        <v>1033</v>
      </c>
      <c r="B807" s="25">
        <v>25</v>
      </c>
      <c r="C807" s="25" t="s">
        <v>30</v>
      </c>
      <c r="D807" s="26" t="s">
        <v>106</v>
      </c>
      <c r="E807" s="32" t="s">
        <v>1748</v>
      </c>
      <c r="F807" s="32" t="s">
        <v>1749</v>
      </c>
      <c r="G807" s="32" t="s">
        <v>1750</v>
      </c>
      <c r="H807" s="32" t="s">
        <v>1744</v>
      </c>
      <c r="I807" s="25">
        <v>2019</v>
      </c>
      <c r="J807" s="25">
        <v>2030</v>
      </c>
      <c r="K807" s="25" t="s">
        <v>36</v>
      </c>
      <c r="L807" s="25"/>
      <c r="M807" s="25"/>
      <c r="N807" s="25" t="s">
        <v>1751</v>
      </c>
      <c r="O807" s="25"/>
      <c r="P807" s="26" t="s">
        <v>186</v>
      </c>
      <c r="Q807" s="26"/>
      <c r="R807" s="26"/>
      <c r="S807" s="26" t="s">
        <v>1746</v>
      </c>
      <c r="T807" s="26"/>
      <c r="U807" s="26"/>
      <c r="V807" s="34">
        <v>8000</v>
      </c>
      <c r="W807" s="34">
        <v>3000</v>
      </c>
      <c r="X807" s="30">
        <v>41000</v>
      </c>
      <c r="Y807" s="34" t="s">
        <v>62</v>
      </c>
      <c r="Z807" s="29" t="s">
        <v>106</v>
      </c>
      <c r="AA807" s="29"/>
      <c r="AB807" s="29"/>
      <c r="AC807" s="29" t="s">
        <v>1747</v>
      </c>
      <c r="AD807" s="31" t="s">
        <v>30</v>
      </c>
      <c r="AE807" s="31" t="s">
        <v>106</v>
      </c>
    </row>
    <row r="808" spans="1:31" ht="51.75" customHeight="1" x14ac:dyDescent="0.25">
      <c r="A808" s="24" t="s">
        <v>1033</v>
      </c>
      <c r="B808" s="25">
        <v>26</v>
      </c>
      <c r="C808" s="25" t="s">
        <v>30</v>
      </c>
      <c r="D808" s="26" t="s">
        <v>181</v>
      </c>
      <c r="E808" s="32" t="s">
        <v>1752</v>
      </c>
      <c r="F808" s="32" t="s">
        <v>1753</v>
      </c>
      <c r="G808" s="32" t="s">
        <v>1754</v>
      </c>
      <c r="H808" s="32" t="s">
        <v>1662</v>
      </c>
      <c r="I808" s="25">
        <v>2018</v>
      </c>
      <c r="J808" s="25">
        <v>2030</v>
      </c>
      <c r="K808" s="25" t="s">
        <v>36</v>
      </c>
      <c r="L808" s="25"/>
      <c r="M808" s="25" t="s">
        <v>139</v>
      </c>
      <c r="N808" s="25" t="s">
        <v>1755</v>
      </c>
      <c r="O808" s="25"/>
      <c r="P808" s="26" t="s">
        <v>186</v>
      </c>
      <c r="Q808" s="26" t="s">
        <v>144</v>
      </c>
      <c r="R808" s="26" t="s">
        <v>461</v>
      </c>
      <c r="S808" s="26" t="s">
        <v>1756</v>
      </c>
      <c r="T808" s="26"/>
      <c r="U808" s="26"/>
      <c r="V808" s="34">
        <v>8000</v>
      </c>
      <c r="W808" s="34">
        <v>2500</v>
      </c>
      <c r="X808" s="30">
        <v>38000</v>
      </c>
      <c r="Y808" s="34" t="s">
        <v>62</v>
      </c>
      <c r="Z808" s="29"/>
      <c r="AA808" s="29"/>
      <c r="AB808" s="29"/>
      <c r="AC808" s="29"/>
      <c r="AD808" s="31" t="s">
        <v>30</v>
      </c>
      <c r="AE808" s="31" t="s">
        <v>181</v>
      </c>
    </row>
    <row r="809" spans="1:31" ht="53.25" customHeight="1" x14ac:dyDescent="0.25">
      <c r="A809" s="24" t="s">
        <v>1033</v>
      </c>
      <c r="B809" s="25">
        <v>27</v>
      </c>
      <c r="C809" s="25" t="s">
        <v>30</v>
      </c>
      <c r="D809" s="26" t="s">
        <v>106</v>
      </c>
      <c r="E809" s="32" t="s">
        <v>1757</v>
      </c>
      <c r="F809" s="32" t="s">
        <v>1758</v>
      </c>
      <c r="G809" s="32" t="s">
        <v>1759</v>
      </c>
      <c r="H809" s="32" t="s">
        <v>1760</v>
      </c>
      <c r="I809" s="25">
        <v>2019</v>
      </c>
      <c r="J809" s="25">
        <v>2030</v>
      </c>
      <c r="K809" s="25" t="s">
        <v>36</v>
      </c>
      <c r="L809" s="25" t="s">
        <v>139</v>
      </c>
      <c r="M809" s="25"/>
      <c r="N809" s="25" t="s">
        <v>1761</v>
      </c>
      <c r="O809" s="25"/>
      <c r="P809" s="26" t="s">
        <v>186</v>
      </c>
      <c r="Q809" s="26"/>
      <c r="R809" s="26"/>
      <c r="S809" s="26" t="s">
        <v>1756</v>
      </c>
      <c r="T809" s="26"/>
      <c r="U809" s="26"/>
      <c r="V809" s="34">
        <v>18000</v>
      </c>
      <c r="W809" s="34">
        <v>2500</v>
      </c>
      <c r="X809" s="30">
        <v>45500</v>
      </c>
      <c r="Y809" s="34" t="s">
        <v>62</v>
      </c>
      <c r="Z809" s="29" t="s">
        <v>106</v>
      </c>
      <c r="AA809" s="29"/>
      <c r="AB809" s="29"/>
      <c r="AC809" s="29" t="s">
        <v>1762</v>
      </c>
      <c r="AD809" s="31" t="s">
        <v>30</v>
      </c>
      <c r="AE809" s="31" t="s">
        <v>106</v>
      </c>
    </row>
    <row r="810" spans="1:31" ht="78" customHeight="1" x14ac:dyDescent="0.25">
      <c r="A810" s="24" t="s">
        <v>1033</v>
      </c>
      <c r="B810" s="25">
        <v>28</v>
      </c>
      <c r="C810" s="25" t="s">
        <v>233</v>
      </c>
      <c r="D810" s="26" t="s">
        <v>31</v>
      </c>
      <c r="E810" s="32" t="s">
        <v>1763</v>
      </c>
      <c r="F810" s="32" t="s">
        <v>1764</v>
      </c>
      <c r="G810" s="32" t="s">
        <v>1765</v>
      </c>
      <c r="H810" s="32" t="s">
        <v>1662</v>
      </c>
      <c r="I810" s="25">
        <v>2020</v>
      </c>
      <c r="J810" s="25">
        <v>2021</v>
      </c>
      <c r="K810" s="25" t="s">
        <v>36</v>
      </c>
      <c r="L810" s="25"/>
      <c r="M810" s="25" t="s">
        <v>139</v>
      </c>
      <c r="N810" s="25" t="s">
        <v>1766</v>
      </c>
      <c r="O810" s="25" t="s">
        <v>111</v>
      </c>
      <c r="P810" s="26" t="s">
        <v>39</v>
      </c>
      <c r="Q810" s="26" t="s">
        <v>112</v>
      </c>
      <c r="R810" s="26"/>
      <c r="S810" s="26" t="s">
        <v>1767</v>
      </c>
      <c r="T810" s="26"/>
      <c r="U810" s="26"/>
      <c r="V810" s="34">
        <v>18000</v>
      </c>
      <c r="W810" s="34">
        <v>0</v>
      </c>
      <c r="X810" s="30">
        <v>18000</v>
      </c>
      <c r="Y810" s="34" t="s">
        <v>42</v>
      </c>
      <c r="Z810" s="29"/>
      <c r="AA810" s="29"/>
      <c r="AB810" s="29"/>
      <c r="AC810" s="29"/>
      <c r="AD810" s="31" t="s">
        <v>233</v>
      </c>
      <c r="AE810" s="31" t="s">
        <v>31</v>
      </c>
    </row>
    <row r="811" spans="1:31" ht="88.5" customHeight="1" x14ac:dyDescent="0.25">
      <c r="A811" s="24" t="s">
        <v>1033</v>
      </c>
      <c r="B811" s="25">
        <v>29</v>
      </c>
      <c r="C811" s="25" t="s">
        <v>30</v>
      </c>
      <c r="D811" s="26" t="s">
        <v>135</v>
      </c>
      <c r="E811" s="32" t="s">
        <v>1768</v>
      </c>
      <c r="F811" s="32" t="s">
        <v>1769</v>
      </c>
      <c r="G811" s="32" t="s">
        <v>1770</v>
      </c>
      <c r="H811" s="32" t="s">
        <v>1771</v>
      </c>
      <c r="I811" s="25">
        <v>2018</v>
      </c>
      <c r="J811" s="25">
        <v>2025</v>
      </c>
      <c r="K811" s="25" t="s">
        <v>36</v>
      </c>
      <c r="L811" s="25" t="s">
        <v>139</v>
      </c>
      <c r="M811" s="25" t="s">
        <v>139</v>
      </c>
      <c r="N811" s="25" t="s">
        <v>1772</v>
      </c>
      <c r="O811" s="25" t="s">
        <v>160</v>
      </c>
      <c r="P811" s="26" t="s">
        <v>150</v>
      </c>
      <c r="Q811" s="26" t="s">
        <v>144</v>
      </c>
      <c r="R811" s="26"/>
      <c r="S811" s="26" t="s">
        <v>1773</v>
      </c>
      <c r="T811" s="26"/>
      <c r="U811" s="26"/>
      <c r="V811" s="34">
        <v>5000</v>
      </c>
      <c r="W811" s="34">
        <v>5000</v>
      </c>
      <c r="X811" s="30">
        <v>40000</v>
      </c>
      <c r="Y811" s="34" t="s">
        <v>62</v>
      </c>
      <c r="Z811" s="29"/>
      <c r="AA811" s="29"/>
      <c r="AB811" s="29"/>
      <c r="AC811" s="29"/>
      <c r="AD811" s="31" t="s">
        <v>30</v>
      </c>
      <c r="AE811" s="31" t="s">
        <v>135</v>
      </c>
    </row>
    <row r="812" spans="1:31" ht="41.25" customHeight="1" x14ac:dyDescent="0.25">
      <c r="A812" s="24" t="s">
        <v>1033</v>
      </c>
      <c r="B812" s="25">
        <v>30</v>
      </c>
      <c r="C812" s="25" t="s">
        <v>30</v>
      </c>
      <c r="D812" s="26" t="s">
        <v>106</v>
      </c>
      <c r="E812" s="32" t="s">
        <v>1774</v>
      </c>
      <c r="F812" s="32" t="s">
        <v>1775</v>
      </c>
      <c r="G812" s="32" t="s">
        <v>1776</v>
      </c>
      <c r="H812" s="32" t="s">
        <v>1628</v>
      </c>
      <c r="I812" s="25">
        <v>2019</v>
      </c>
      <c r="J812" s="25">
        <v>2020</v>
      </c>
      <c r="K812" s="25" t="s">
        <v>36</v>
      </c>
      <c r="L812" s="25" t="s">
        <v>139</v>
      </c>
      <c r="M812" s="25" t="s">
        <v>139</v>
      </c>
      <c r="N812" s="25" t="s">
        <v>1777</v>
      </c>
      <c r="O812" s="25"/>
      <c r="P812" s="26" t="s">
        <v>186</v>
      </c>
      <c r="Q812" s="26" t="s">
        <v>68</v>
      </c>
      <c r="R812" s="26" t="s">
        <v>39</v>
      </c>
      <c r="S812" s="26" t="s">
        <v>1778</v>
      </c>
      <c r="T812" s="26"/>
      <c r="U812" s="26"/>
      <c r="V812" s="34">
        <v>12000</v>
      </c>
      <c r="W812" s="34">
        <v>0</v>
      </c>
      <c r="X812" s="30">
        <v>12000</v>
      </c>
      <c r="Y812" s="34" t="s">
        <v>42</v>
      </c>
      <c r="Z812" s="29"/>
      <c r="AA812" s="29"/>
      <c r="AB812" s="29"/>
      <c r="AC812" s="29"/>
      <c r="AD812" s="31" t="s">
        <v>30</v>
      </c>
      <c r="AE812" s="31" t="s">
        <v>106</v>
      </c>
    </row>
    <row r="813" spans="1:31" ht="67.5" customHeight="1" x14ac:dyDescent="0.25">
      <c r="A813" s="24" t="s">
        <v>1033</v>
      </c>
      <c r="B813" s="25">
        <v>31</v>
      </c>
      <c r="C813" s="25" t="s">
        <v>30</v>
      </c>
      <c r="D813" s="26" t="s">
        <v>106</v>
      </c>
      <c r="E813" s="32" t="s">
        <v>1779</v>
      </c>
      <c r="F813" s="32" t="s">
        <v>1780</v>
      </c>
      <c r="G813" s="32" t="s">
        <v>1781</v>
      </c>
      <c r="H813" s="32" t="s">
        <v>1782</v>
      </c>
      <c r="I813" s="25">
        <v>2020</v>
      </c>
      <c r="J813" s="25">
        <v>2030</v>
      </c>
      <c r="K813" s="25" t="s">
        <v>36</v>
      </c>
      <c r="L813" s="25" t="s">
        <v>139</v>
      </c>
      <c r="M813" s="25" t="s">
        <v>139</v>
      </c>
      <c r="N813" s="25"/>
      <c r="O813" s="25"/>
      <c r="P813" s="26" t="s">
        <v>123</v>
      </c>
      <c r="Q813" s="26"/>
      <c r="R813" s="26"/>
      <c r="S813" s="26" t="s">
        <v>1783</v>
      </c>
      <c r="T813" s="26"/>
      <c r="U813" s="26"/>
      <c r="V813" s="34">
        <v>12000</v>
      </c>
      <c r="W813" s="34">
        <v>2000</v>
      </c>
      <c r="X813" s="30">
        <v>32000</v>
      </c>
      <c r="Y813" s="34" t="s">
        <v>62</v>
      </c>
      <c r="Z813" s="29"/>
      <c r="AA813" s="29"/>
      <c r="AB813" s="29"/>
      <c r="AC813" s="29"/>
      <c r="AD813" s="31" t="s">
        <v>30</v>
      </c>
      <c r="AE813" s="31" t="s">
        <v>106</v>
      </c>
    </row>
    <row r="814" spans="1:31" ht="79.5" customHeight="1" x14ac:dyDescent="0.25">
      <c r="A814" s="24" t="s">
        <v>1033</v>
      </c>
      <c r="B814" s="25">
        <v>32</v>
      </c>
      <c r="C814" s="25" t="s">
        <v>30</v>
      </c>
      <c r="D814" s="26" t="s">
        <v>106</v>
      </c>
      <c r="E814" s="32" t="s">
        <v>1784</v>
      </c>
      <c r="F814" s="32" t="s">
        <v>1785</v>
      </c>
      <c r="G814" s="32" t="s">
        <v>1786</v>
      </c>
      <c r="H814" s="32" t="s">
        <v>1787</v>
      </c>
      <c r="I814" s="25">
        <v>2019</v>
      </c>
      <c r="J814" s="25">
        <v>2021</v>
      </c>
      <c r="K814" s="25" t="s">
        <v>36</v>
      </c>
      <c r="L814" s="25" t="s">
        <v>139</v>
      </c>
      <c r="M814" s="25"/>
      <c r="N814" s="25" t="s">
        <v>1788</v>
      </c>
      <c r="O814" s="25"/>
      <c r="P814" s="26" t="s">
        <v>186</v>
      </c>
      <c r="Q814" s="26"/>
      <c r="R814" s="26"/>
      <c r="S814" s="26" t="s">
        <v>1789</v>
      </c>
      <c r="T814" s="26"/>
      <c r="U814" s="26"/>
      <c r="V814" s="34">
        <v>5000</v>
      </c>
      <c r="W814" s="34">
        <v>5000</v>
      </c>
      <c r="X814" s="30">
        <v>15000</v>
      </c>
      <c r="Y814" s="34" t="s">
        <v>42</v>
      </c>
      <c r="Z814" s="29" t="s">
        <v>106</v>
      </c>
      <c r="AA814" s="29"/>
      <c r="AB814" s="29"/>
      <c r="AC814" s="29" t="s">
        <v>1790</v>
      </c>
      <c r="AD814" s="31" t="s">
        <v>30</v>
      </c>
      <c r="AE814" s="31" t="s">
        <v>106</v>
      </c>
    </row>
    <row r="815" spans="1:31" ht="40.5" customHeight="1" x14ac:dyDescent="0.25">
      <c r="A815" s="24" t="s">
        <v>1033</v>
      </c>
      <c r="B815" s="25">
        <v>33</v>
      </c>
      <c r="C815" s="25" t="s">
        <v>30</v>
      </c>
      <c r="D815" s="26" t="s">
        <v>106</v>
      </c>
      <c r="E815" s="32" t="s">
        <v>1791</v>
      </c>
      <c r="F815" s="32" t="s">
        <v>1792</v>
      </c>
      <c r="G815" s="32" t="s">
        <v>1793</v>
      </c>
      <c r="H815" s="32" t="s">
        <v>1771</v>
      </c>
      <c r="I815" s="25">
        <v>2020</v>
      </c>
      <c r="J815" s="25">
        <v>2021</v>
      </c>
      <c r="K815" s="25" t="s">
        <v>36</v>
      </c>
      <c r="L815" s="25" t="s">
        <v>139</v>
      </c>
      <c r="M815" s="25"/>
      <c r="N815" s="25"/>
      <c r="O815" s="25"/>
      <c r="P815" s="26" t="s">
        <v>186</v>
      </c>
      <c r="Q815" s="26"/>
      <c r="R815" s="26"/>
      <c r="S815" s="26" t="s">
        <v>1789</v>
      </c>
      <c r="T815" s="26"/>
      <c r="U815" s="26"/>
      <c r="V815" s="34">
        <v>5000</v>
      </c>
      <c r="W815" s="34">
        <v>5000</v>
      </c>
      <c r="X815" s="30">
        <v>10000</v>
      </c>
      <c r="Y815" s="34" t="s">
        <v>42</v>
      </c>
      <c r="Z815" s="29" t="s">
        <v>106</v>
      </c>
      <c r="AA815" s="29"/>
      <c r="AB815" s="29"/>
      <c r="AC815" s="29" t="s">
        <v>1794</v>
      </c>
      <c r="AD815" s="31" t="s">
        <v>30</v>
      </c>
      <c r="AE815" s="31" t="s">
        <v>106</v>
      </c>
    </row>
    <row r="816" spans="1:31" ht="87" customHeight="1" x14ac:dyDescent="0.25">
      <c r="A816" s="24" t="s">
        <v>1033</v>
      </c>
      <c r="B816" s="25">
        <v>34</v>
      </c>
      <c r="C816" s="25" t="s">
        <v>30</v>
      </c>
      <c r="D816" s="26" t="s">
        <v>106</v>
      </c>
      <c r="E816" s="32" t="s">
        <v>1795</v>
      </c>
      <c r="F816" s="32" t="s">
        <v>1796</v>
      </c>
      <c r="G816" s="32" t="s">
        <v>1797</v>
      </c>
      <c r="H816" s="32" t="s">
        <v>1782</v>
      </c>
      <c r="I816" s="25">
        <v>2021</v>
      </c>
      <c r="J816" s="25">
        <v>2025</v>
      </c>
      <c r="K816" s="25" t="s">
        <v>36</v>
      </c>
      <c r="L816" s="25" t="s">
        <v>139</v>
      </c>
      <c r="M816" s="25" t="s">
        <v>139</v>
      </c>
      <c r="N816" s="25"/>
      <c r="O816" s="25"/>
      <c r="P816" s="26" t="s">
        <v>186</v>
      </c>
      <c r="Q816" s="26"/>
      <c r="R816" s="26"/>
      <c r="S816" s="26"/>
      <c r="T816" s="26"/>
      <c r="U816" s="26"/>
      <c r="V816" s="34">
        <v>12000</v>
      </c>
      <c r="W816" s="34">
        <v>4000</v>
      </c>
      <c r="X816" s="30">
        <v>28000</v>
      </c>
      <c r="Y816" s="34" t="s">
        <v>62</v>
      </c>
      <c r="Z816" s="29" t="s">
        <v>106</v>
      </c>
      <c r="AA816" s="29"/>
      <c r="AB816" s="29"/>
      <c r="AC816" s="29" t="s">
        <v>1798</v>
      </c>
      <c r="AD816" s="31" t="s">
        <v>30</v>
      </c>
      <c r="AE816" s="31" t="s">
        <v>106</v>
      </c>
    </row>
    <row r="817" spans="1:31" ht="54.75" customHeight="1" x14ac:dyDescent="0.25">
      <c r="A817" s="24" t="s">
        <v>1033</v>
      </c>
      <c r="B817" s="25">
        <v>35</v>
      </c>
      <c r="C817" s="25" t="s">
        <v>30</v>
      </c>
      <c r="D817" s="26" t="s">
        <v>106</v>
      </c>
      <c r="E817" s="32" t="s">
        <v>1799</v>
      </c>
      <c r="F817" s="32" t="s">
        <v>1800</v>
      </c>
      <c r="G817" s="32" t="s">
        <v>1801</v>
      </c>
      <c r="H817" s="32" t="s">
        <v>1628</v>
      </c>
      <c r="I817" s="25">
        <v>2018</v>
      </c>
      <c r="J817" s="25">
        <v>2018</v>
      </c>
      <c r="K817" s="25" t="s">
        <v>36</v>
      </c>
      <c r="L817" s="25" t="s">
        <v>139</v>
      </c>
      <c r="M817" s="25" t="s">
        <v>139</v>
      </c>
      <c r="N817" s="25"/>
      <c r="O817" s="25"/>
      <c r="P817" s="26" t="s">
        <v>186</v>
      </c>
      <c r="Q817" s="26"/>
      <c r="R817" s="26"/>
      <c r="S817" s="26"/>
      <c r="T817" s="26"/>
      <c r="U817" s="26"/>
      <c r="V817" s="34">
        <v>2000</v>
      </c>
      <c r="W817" s="34">
        <v>0</v>
      </c>
      <c r="X817" s="30">
        <v>2000</v>
      </c>
      <c r="Y817" s="34" t="s">
        <v>42</v>
      </c>
      <c r="Z817" s="29" t="s">
        <v>106</v>
      </c>
      <c r="AA817" s="29"/>
      <c r="AB817" s="29"/>
      <c r="AC817" s="29" t="s">
        <v>1802</v>
      </c>
      <c r="AD817" s="31" t="s">
        <v>30</v>
      </c>
      <c r="AE817" s="31" t="s">
        <v>106</v>
      </c>
    </row>
    <row r="818" spans="1:31" ht="77.25" customHeight="1" x14ac:dyDescent="0.25">
      <c r="A818" s="24" t="s">
        <v>1034</v>
      </c>
      <c r="B818" s="25">
        <v>1</v>
      </c>
      <c r="C818" s="25" t="s">
        <v>30</v>
      </c>
      <c r="D818" s="26" t="s">
        <v>106</v>
      </c>
      <c r="E818" s="26" t="s">
        <v>1803</v>
      </c>
      <c r="F818" s="26" t="s">
        <v>1804</v>
      </c>
      <c r="G818" s="27" t="s">
        <v>1805</v>
      </c>
      <c r="H818" s="26" t="s">
        <v>1806</v>
      </c>
      <c r="I818" s="25">
        <v>2015</v>
      </c>
      <c r="J818" s="25">
        <v>2030</v>
      </c>
      <c r="K818" s="25" t="s">
        <v>57</v>
      </c>
      <c r="L818" s="25"/>
      <c r="M818" s="25"/>
      <c r="N818" s="25" t="s">
        <v>1807</v>
      </c>
      <c r="O818" s="25" t="s">
        <v>1492</v>
      </c>
      <c r="P818" s="26" t="s">
        <v>186</v>
      </c>
      <c r="Q818" s="26"/>
      <c r="R818" s="26"/>
      <c r="S818" s="26"/>
      <c r="T818" s="26"/>
      <c r="U818" s="26"/>
      <c r="V818" s="45">
        <v>3000</v>
      </c>
      <c r="W818" s="45">
        <v>1000</v>
      </c>
      <c r="X818" s="30">
        <v>15000</v>
      </c>
      <c r="Y818" s="29" t="s">
        <v>42</v>
      </c>
      <c r="Z818" s="29" t="s">
        <v>145</v>
      </c>
      <c r="AA818" s="29" t="s">
        <v>1529</v>
      </c>
      <c r="AB818" s="29" t="s">
        <v>106</v>
      </c>
      <c r="AC818" s="29" t="s">
        <v>1808</v>
      </c>
      <c r="AD818" s="31" t="s">
        <v>30</v>
      </c>
      <c r="AE818" s="31" t="s">
        <v>106</v>
      </c>
    </row>
    <row r="819" spans="1:31" ht="75.75" customHeight="1" x14ac:dyDescent="0.25">
      <c r="A819" s="24" t="s">
        <v>1034</v>
      </c>
      <c r="B819" s="25">
        <v>2</v>
      </c>
      <c r="C819" s="25" t="s">
        <v>30</v>
      </c>
      <c r="D819" s="26" t="s">
        <v>106</v>
      </c>
      <c r="E819" s="32" t="s">
        <v>1809</v>
      </c>
      <c r="F819" s="32" t="s">
        <v>1810</v>
      </c>
      <c r="G819" s="33" t="s">
        <v>1811</v>
      </c>
      <c r="H819" s="32" t="s">
        <v>1812</v>
      </c>
      <c r="I819" s="25">
        <v>2016</v>
      </c>
      <c r="J819" s="25">
        <v>2030</v>
      </c>
      <c r="K819" s="25" t="s">
        <v>57</v>
      </c>
      <c r="L819" s="25"/>
      <c r="M819" s="25"/>
      <c r="N819" s="25" t="s">
        <v>1813</v>
      </c>
      <c r="O819" s="25"/>
      <c r="P819" s="26" t="s">
        <v>186</v>
      </c>
      <c r="Q819" s="26"/>
      <c r="R819" s="26"/>
      <c r="S819" s="26"/>
      <c r="T819" s="26"/>
      <c r="U819" s="26"/>
      <c r="V819" s="45">
        <v>20000</v>
      </c>
      <c r="W819" s="45">
        <v>5000</v>
      </c>
      <c r="X819" s="30">
        <v>80000</v>
      </c>
      <c r="Y819" s="34" t="s">
        <v>42</v>
      </c>
      <c r="Z819" s="29" t="s">
        <v>106</v>
      </c>
      <c r="AA819" s="29"/>
      <c r="AB819" s="29"/>
      <c r="AC819" s="29" t="s">
        <v>1814</v>
      </c>
      <c r="AD819" s="31" t="s">
        <v>30</v>
      </c>
      <c r="AE819" s="31" t="s">
        <v>106</v>
      </c>
    </row>
    <row r="820" spans="1:31" ht="55.5" customHeight="1" x14ac:dyDescent="0.25">
      <c r="A820" s="24" t="s">
        <v>1034</v>
      </c>
      <c r="B820" s="25">
        <v>3</v>
      </c>
      <c r="C820" s="25" t="s">
        <v>30</v>
      </c>
      <c r="D820" s="26" t="s">
        <v>90</v>
      </c>
      <c r="E820" s="32" t="s">
        <v>1815</v>
      </c>
      <c r="F820" s="32" t="s">
        <v>1816</v>
      </c>
      <c r="G820" s="33" t="s">
        <v>1817</v>
      </c>
      <c r="H820" s="32" t="s">
        <v>1818</v>
      </c>
      <c r="I820" s="25">
        <v>2016</v>
      </c>
      <c r="J820" s="25">
        <v>2018</v>
      </c>
      <c r="K820" s="25" t="s">
        <v>57</v>
      </c>
      <c r="L820" s="25" t="s">
        <v>139</v>
      </c>
      <c r="M820" s="25"/>
      <c r="N820" s="25" t="s">
        <v>1819</v>
      </c>
      <c r="O820" s="25" t="s">
        <v>1492</v>
      </c>
      <c r="P820" s="26" t="s">
        <v>186</v>
      </c>
      <c r="Q820" s="26"/>
      <c r="R820" s="26"/>
      <c r="S820" s="26"/>
      <c r="T820" s="26"/>
      <c r="U820" s="26"/>
      <c r="V820" s="45">
        <v>0</v>
      </c>
      <c r="W820" s="45">
        <v>5000</v>
      </c>
      <c r="X820" s="30">
        <v>60000</v>
      </c>
      <c r="Y820" s="34" t="s">
        <v>42</v>
      </c>
      <c r="Z820" s="29" t="s">
        <v>145</v>
      </c>
      <c r="AA820" s="29" t="s">
        <v>106</v>
      </c>
      <c r="AB820" s="29"/>
      <c r="AC820" s="29" t="s">
        <v>1820</v>
      </c>
      <c r="AD820" s="31" t="s">
        <v>30</v>
      </c>
      <c r="AE820" s="31" t="s">
        <v>90</v>
      </c>
    </row>
    <row r="821" spans="1:31" ht="42.75" customHeight="1" x14ac:dyDescent="0.25">
      <c r="A821" s="24" t="s">
        <v>1034</v>
      </c>
      <c r="B821" s="25">
        <v>4</v>
      </c>
      <c r="C821" s="25" t="s">
        <v>30</v>
      </c>
      <c r="D821" s="26" t="s">
        <v>90</v>
      </c>
      <c r="E821" s="32" t="s">
        <v>1821</v>
      </c>
      <c r="F821" s="32" t="s">
        <v>1822</v>
      </c>
      <c r="G821" s="33" t="s">
        <v>1823</v>
      </c>
      <c r="H821" s="32" t="s">
        <v>1824</v>
      </c>
      <c r="I821" s="25">
        <v>2016</v>
      </c>
      <c r="J821" s="25">
        <v>2018</v>
      </c>
      <c r="K821" s="25" t="s">
        <v>57</v>
      </c>
      <c r="L821" s="25"/>
      <c r="M821" s="25"/>
      <c r="N821" s="25" t="s">
        <v>1825</v>
      </c>
      <c r="O821" s="25" t="s">
        <v>1492</v>
      </c>
      <c r="P821" s="26" t="s">
        <v>186</v>
      </c>
      <c r="Q821" s="26"/>
      <c r="R821" s="26"/>
      <c r="S821" s="26"/>
      <c r="T821" s="26"/>
      <c r="U821" s="26"/>
      <c r="V821" s="45">
        <v>10000</v>
      </c>
      <c r="W821" s="45">
        <v>5000</v>
      </c>
      <c r="X821" s="30">
        <v>70000</v>
      </c>
      <c r="Y821" s="34" t="s">
        <v>42</v>
      </c>
      <c r="Z821" s="29" t="s">
        <v>145</v>
      </c>
      <c r="AA821" s="29" t="s">
        <v>300</v>
      </c>
      <c r="AB821" s="29" t="s">
        <v>52</v>
      </c>
      <c r="AC821" s="29" t="s">
        <v>1826</v>
      </c>
      <c r="AD821" s="31" t="s">
        <v>30</v>
      </c>
      <c r="AE821" s="31" t="s">
        <v>90</v>
      </c>
    </row>
    <row r="822" spans="1:31" ht="52.5" customHeight="1" x14ac:dyDescent="0.25">
      <c r="A822" s="24" t="s">
        <v>1034</v>
      </c>
      <c r="B822" s="25">
        <v>5</v>
      </c>
      <c r="C822" s="25" t="s">
        <v>30</v>
      </c>
      <c r="D822" s="26" t="s">
        <v>106</v>
      </c>
      <c r="E822" s="32" t="s">
        <v>1827</v>
      </c>
      <c r="F822" s="32" t="s">
        <v>1828</v>
      </c>
      <c r="G822" s="33" t="s">
        <v>1829</v>
      </c>
      <c r="H822" s="32" t="s">
        <v>1830</v>
      </c>
      <c r="I822" s="25">
        <v>2016</v>
      </c>
      <c r="J822" s="25">
        <v>2030</v>
      </c>
      <c r="K822" s="25" t="s">
        <v>57</v>
      </c>
      <c r="L822" s="25" t="s">
        <v>139</v>
      </c>
      <c r="M822" s="25"/>
      <c r="N822" s="25" t="s">
        <v>1831</v>
      </c>
      <c r="O822" s="25" t="s">
        <v>1492</v>
      </c>
      <c r="P822" s="26" t="s">
        <v>186</v>
      </c>
      <c r="Q822" s="26"/>
      <c r="R822" s="26"/>
      <c r="S822" s="26"/>
      <c r="T822" s="26"/>
      <c r="U822" s="26"/>
      <c r="V822" s="45">
        <v>0</v>
      </c>
      <c r="W822" s="45">
        <v>1000</v>
      </c>
      <c r="X822" s="30">
        <v>14000</v>
      </c>
      <c r="Y822" s="34" t="s">
        <v>42</v>
      </c>
      <c r="Z822" s="29" t="s">
        <v>221</v>
      </c>
      <c r="AA822" s="29"/>
      <c r="AB822" s="29"/>
      <c r="AC822" s="29" t="s">
        <v>1832</v>
      </c>
      <c r="AD822" s="31" t="s">
        <v>30</v>
      </c>
      <c r="AE822" s="31" t="s">
        <v>106</v>
      </c>
    </row>
    <row r="823" spans="1:31" ht="64.5" customHeight="1" x14ac:dyDescent="0.25">
      <c r="A823" s="24" t="s">
        <v>1034</v>
      </c>
      <c r="B823" s="25">
        <v>6</v>
      </c>
      <c r="C823" s="25" t="s">
        <v>30</v>
      </c>
      <c r="D823" s="26" t="s">
        <v>31</v>
      </c>
      <c r="E823" s="32" t="s">
        <v>1833</v>
      </c>
      <c r="F823" s="32" t="s">
        <v>1834</v>
      </c>
      <c r="G823" s="33" t="s">
        <v>1835</v>
      </c>
      <c r="H823" s="32" t="s">
        <v>1836</v>
      </c>
      <c r="I823" s="25">
        <v>2016</v>
      </c>
      <c r="J823" s="25">
        <v>2018</v>
      </c>
      <c r="K823" s="25" t="s">
        <v>57</v>
      </c>
      <c r="L823" s="25"/>
      <c r="M823" s="25"/>
      <c r="N823" s="25" t="s">
        <v>1837</v>
      </c>
      <c r="O823" s="25" t="s">
        <v>46</v>
      </c>
      <c r="P823" s="26" t="s">
        <v>186</v>
      </c>
      <c r="Q823" s="26" t="s">
        <v>38</v>
      </c>
      <c r="R823" s="26" t="s">
        <v>39</v>
      </c>
      <c r="S823" s="26"/>
      <c r="T823" s="26"/>
      <c r="U823" s="26"/>
      <c r="V823" s="45">
        <v>0</v>
      </c>
      <c r="W823" s="45">
        <v>10000</v>
      </c>
      <c r="X823" s="30">
        <v>20000</v>
      </c>
      <c r="Y823" s="34" t="s">
        <v>42</v>
      </c>
      <c r="Z823" s="29" t="s">
        <v>52</v>
      </c>
      <c r="AA823" s="29" t="s">
        <v>285</v>
      </c>
      <c r="AB823" s="29" t="s">
        <v>106</v>
      </c>
      <c r="AC823" s="29" t="s">
        <v>1838</v>
      </c>
      <c r="AD823" s="31" t="s">
        <v>30</v>
      </c>
      <c r="AE823" s="31" t="s">
        <v>31</v>
      </c>
    </row>
    <row r="824" spans="1:31" ht="41.25" customHeight="1" x14ac:dyDescent="0.25">
      <c r="A824" s="24" t="s">
        <v>1034</v>
      </c>
      <c r="B824" s="25">
        <v>7</v>
      </c>
      <c r="C824" s="25" t="s">
        <v>58</v>
      </c>
      <c r="D824" s="26" t="s">
        <v>106</v>
      </c>
      <c r="E824" s="32" t="s">
        <v>1839</v>
      </c>
      <c r="F824" s="32" t="s">
        <v>1840</v>
      </c>
      <c r="G824" s="33" t="s">
        <v>1841</v>
      </c>
      <c r="H824" s="32" t="s">
        <v>1830</v>
      </c>
      <c r="I824" s="25">
        <v>2016</v>
      </c>
      <c r="J824" s="25">
        <v>2030</v>
      </c>
      <c r="K824" s="25" t="s">
        <v>57</v>
      </c>
      <c r="L824" s="25"/>
      <c r="M824" s="25"/>
      <c r="N824" s="25" t="s">
        <v>1842</v>
      </c>
      <c r="O824" s="25" t="s">
        <v>1492</v>
      </c>
      <c r="P824" s="26" t="s">
        <v>186</v>
      </c>
      <c r="Q824" s="26"/>
      <c r="R824" s="26"/>
      <c r="S824" s="26"/>
      <c r="T824" s="26"/>
      <c r="U824" s="26"/>
      <c r="V824" s="45">
        <v>0</v>
      </c>
      <c r="W824" s="45">
        <v>5000</v>
      </c>
      <c r="X824" s="30">
        <v>120000</v>
      </c>
      <c r="Y824" s="34" t="s">
        <v>62</v>
      </c>
      <c r="Z824" s="29" t="s">
        <v>145</v>
      </c>
      <c r="AA824" s="29" t="s">
        <v>221</v>
      </c>
      <c r="AB824" s="29"/>
      <c r="AC824" s="29" t="s">
        <v>1843</v>
      </c>
      <c r="AD824" s="31" t="s">
        <v>58</v>
      </c>
      <c r="AE824" s="31" t="s">
        <v>106</v>
      </c>
    </row>
    <row r="825" spans="1:31" ht="42.75" customHeight="1" x14ac:dyDescent="0.25">
      <c r="A825" s="24" t="s">
        <v>1034</v>
      </c>
      <c r="B825" s="25">
        <v>8</v>
      </c>
      <c r="C825" s="25" t="s">
        <v>30</v>
      </c>
      <c r="D825" s="26" t="s">
        <v>291</v>
      </c>
      <c r="E825" s="32" t="s">
        <v>1844</v>
      </c>
      <c r="F825" s="32" t="s">
        <v>1845</v>
      </c>
      <c r="G825" s="33" t="s">
        <v>1846</v>
      </c>
      <c r="H825" s="32" t="s">
        <v>1847</v>
      </c>
      <c r="I825" s="25">
        <v>2016</v>
      </c>
      <c r="J825" s="25">
        <v>2018</v>
      </c>
      <c r="K825" s="25" t="s">
        <v>57</v>
      </c>
      <c r="L825" s="25"/>
      <c r="M825" s="25"/>
      <c r="N825" s="25" t="s">
        <v>1848</v>
      </c>
      <c r="O825" s="25" t="s">
        <v>46</v>
      </c>
      <c r="P825" s="26" t="s">
        <v>39</v>
      </c>
      <c r="Q825" s="26" t="s">
        <v>38</v>
      </c>
      <c r="R825" s="26" t="s">
        <v>68</v>
      </c>
      <c r="S825" s="26"/>
      <c r="T825" s="26"/>
      <c r="U825" s="26"/>
      <c r="V825" s="45">
        <v>0</v>
      </c>
      <c r="W825" s="45">
        <v>5000</v>
      </c>
      <c r="X825" s="30">
        <v>10000</v>
      </c>
      <c r="Y825" s="34" t="s">
        <v>42</v>
      </c>
      <c r="Z825" s="29" t="s">
        <v>221</v>
      </c>
      <c r="AA825" s="29" t="s">
        <v>285</v>
      </c>
      <c r="AB825" s="29" t="s">
        <v>52</v>
      </c>
      <c r="AC825" s="29" t="s">
        <v>1849</v>
      </c>
      <c r="AD825" s="31" t="s">
        <v>30</v>
      </c>
      <c r="AE825" s="31" t="s">
        <v>291</v>
      </c>
    </row>
    <row r="826" spans="1:31" ht="67.5" customHeight="1" x14ac:dyDescent="0.25">
      <c r="A826" s="24" t="s">
        <v>1034</v>
      </c>
      <c r="B826" s="25">
        <v>9</v>
      </c>
      <c r="C826" s="25" t="s">
        <v>30</v>
      </c>
      <c r="D826" s="26" t="s">
        <v>106</v>
      </c>
      <c r="E826" s="32" t="s">
        <v>1850</v>
      </c>
      <c r="F826" s="32" t="s">
        <v>1851</v>
      </c>
      <c r="G826" s="33" t="s">
        <v>1852</v>
      </c>
      <c r="H826" s="32" t="s">
        <v>1830</v>
      </c>
      <c r="I826" s="25">
        <v>2016</v>
      </c>
      <c r="J826" s="25">
        <v>2030</v>
      </c>
      <c r="K826" s="25" t="s">
        <v>57</v>
      </c>
      <c r="L826" s="25" t="s">
        <v>139</v>
      </c>
      <c r="M826" s="25"/>
      <c r="N826" s="25" t="s">
        <v>1853</v>
      </c>
      <c r="O826" s="25" t="s">
        <v>1492</v>
      </c>
      <c r="P826" s="26" t="s">
        <v>144</v>
      </c>
      <c r="Q826" s="26" t="s">
        <v>40</v>
      </c>
      <c r="R826" s="26" t="s">
        <v>128</v>
      </c>
      <c r="S826" s="26"/>
      <c r="T826" s="26"/>
      <c r="U826" s="26"/>
      <c r="V826" s="45">
        <v>40000</v>
      </c>
      <c r="W826" s="45">
        <v>2000</v>
      </c>
      <c r="X826" s="30">
        <v>68000</v>
      </c>
      <c r="Y826" s="34" t="s">
        <v>42</v>
      </c>
      <c r="Z826" s="29" t="s">
        <v>422</v>
      </c>
      <c r="AA826" s="29" t="s">
        <v>145</v>
      </c>
      <c r="AB826" s="29" t="s">
        <v>221</v>
      </c>
      <c r="AC826" s="29" t="s">
        <v>1854</v>
      </c>
      <c r="AD826" s="31" t="s">
        <v>30</v>
      </c>
      <c r="AE826" s="31" t="s">
        <v>106</v>
      </c>
    </row>
    <row r="827" spans="1:31" ht="75" customHeight="1" x14ac:dyDescent="0.25">
      <c r="A827" s="24" t="s">
        <v>1034</v>
      </c>
      <c r="B827" s="25">
        <v>10</v>
      </c>
      <c r="C827" s="25" t="s">
        <v>30</v>
      </c>
      <c r="D827" s="26" t="s">
        <v>145</v>
      </c>
      <c r="E827" s="32" t="s">
        <v>1855</v>
      </c>
      <c r="F827" s="32" t="s">
        <v>1856</v>
      </c>
      <c r="G827" s="33" t="s">
        <v>1857</v>
      </c>
      <c r="H827" s="32" t="s">
        <v>1858</v>
      </c>
      <c r="I827" s="25">
        <v>2016</v>
      </c>
      <c r="J827" s="25">
        <v>2030</v>
      </c>
      <c r="K827" s="25" t="s">
        <v>57</v>
      </c>
      <c r="L827" s="25"/>
      <c r="M827" s="25"/>
      <c r="N827" s="25" t="s">
        <v>1859</v>
      </c>
      <c r="O827" s="25" t="s">
        <v>37</v>
      </c>
      <c r="P827" s="26" t="s">
        <v>150</v>
      </c>
      <c r="Q827" s="26"/>
      <c r="R827" s="26"/>
      <c r="S827" s="26"/>
      <c r="T827" s="26"/>
      <c r="U827" s="26"/>
      <c r="V827" s="45">
        <v>28000</v>
      </c>
      <c r="W827" s="45">
        <v>15000</v>
      </c>
      <c r="X827" s="30">
        <v>238000</v>
      </c>
      <c r="Y827" s="34" t="s">
        <v>62</v>
      </c>
      <c r="Z827" s="29" t="s">
        <v>145</v>
      </c>
      <c r="AA827" s="29" t="s">
        <v>106</v>
      </c>
      <c r="AB827" s="29"/>
      <c r="AC827" s="29" t="s">
        <v>1860</v>
      </c>
      <c r="AD827" s="31" t="s">
        <v>30</v>
      </c>
      <c r="AE827" s="31" t="s">
        <v>145</v>
      </c>
    </row>
    <row r="828" spans="1:31" ht="54" customHeight="1" x14ac:dyDescent="0.25">
      <c r="A828" s="24" t="s">
        <v>1034</v>
      </c>
      <c r="B828" s="25">
        <v>11</v>
      </c>
      <c r="C828" s="25" t="s">
        <v>30</v>
      </c>
      <c r="D828" s="26" t="s">
        <v>135</v>
      </c>
      <c r="E828" s="32" t="s">
        <v>1861</v>
      </c>
      <c r="F828" s="32" t="s">
        <v>1862</v>
      </c>
      <c r="G828" s="33" t="s">
        <v>1863</v>
      </c>
      <c r="H828" s="32" t="s">
        <v>1864</v>
      </c>
      <c r="I828" s="25">
        <v>2016</v>
      </c>
      <c r="J828" s="25">
        <v>2030</v>
      </c>
      <c r="K828" s="25" t="s">
        <v>57</v>
      </c>
      <c r="L828" s="25" t="s">
        <v>139</v>
      </c>
      <c r="M828" s="25"/>
      <c r="N828" s="25" t="s">
        <v>1865</v>
      </c>
      <c r="O828" s="25" t="s">
        <v>37</v>
      </c>
      <c r="P828" s="26" t="s">
        <v>150</v>
      </c>
      <c r="Q828" s="26"/>
      <c r="R828" s="26"/>
      <c r="S828" s="26"/>
      <c r="T828" s="26"/>
      <c r="U828" s="26"/>
      <c r="V828" s="45">
        <v>200000</v>
      </c>
      <c r="W828" s="45">
        <v>35000</v>
      </c>
      <c r="X828" s="30">
        <v>690000</v>
      </c>
      <c r="Y828" s="34" t="s">
        <v>116</v>
      </c>
      <c r="Z828" s="29" t="s">
        <v>145</v>
      </c>
      <c r="AA828" s="29" t="s">
        <v>106</v>
      </c>
      <c r="AB828" s="29"/>
      <c r="AC828" s="29" t="s">
        <v>1866</v>
      </c>
      <c r="AD828" s="31" t="s">
        <v>30</v>
      </c>
      <c r="AE828" s="31" t="s">
        <v>135</v>
      </c>
    </row>
    <row r="829" spans="1:31" ht="53.25" customHeight="1" x14ac:dyDescent="0.25">
      <c r="A829" s="24" t="s">
        <v>1034</v>
      </c>
      <c r="B829" s="25">
        <v>12</v>
      </c>
      <c r="C829" s="25" t="s">
        <v>30</v>
      </c>
      <c r="D829" s="26" t="s">
        <v>135</v>
      </c>
      <c r="E829" s="32" t="s">
        <v>1867</v>
      </c>
      <c r="F829" s="32" t="s">
        <v>1868</v>
      </c>
      <c r="G829" s="33" t="s">
        <v>1869</v>
      </c>
      <c r="H829" s="32" t="s">
        <v>1870</v>
      </c>
      <c r="I829" s="25">
        <v>2016</v>
      </c>
      <c r="J829" s="25">
        <v>2030</v>
      </c>
      <c r="K829" s="25" t="s">
        <v>57</v>
      </c>
      <c r="L829" s="25" t="s">
        <v>139</v>
      </c>
      <c r="M829" s="25"/>
      <c r="N829" s="25" t="s">
        <v>1871</v>
      </c>
      <c r="O829" s="25" t="s">
        <v>37</v>
      </c>
      <c r="P829" s="26" t="s">
        <v>150</v>
      </c>
      <c r="Q829" s="26"/>
      <c r="R829" s="26"/>
      <c r="S829" s="26"/>
      <c r="T829" s="26"/>
      <c r="U829" s="26"/>
      <c r="V829" s="45">
        <v>40000</v>
      </c>
      <c r="W829" s="45">
        <v>20000</v>
      </c>
      <c r="X829" s="30">
        <v>320000</v>
      </c>
      <c r="Y829" s="34" t="s">
        <v>62</v>
      </c>
      <c r="Z829" s="29" t="s">
        <v>145</v>
      </c>
      <c r="AA829" s="29" t="s">
        <v>106</v>
      </c>
      <c r="AB829" s="29"/>
      <c r="AC829" s="29" t="s">
        <v>1866</v>
      </c>
      <c r="AD829" s="31" t="s">
        <v>30</v>
      </c>
      <c r="AE829" s="31" t="s">
        <v>135</v>
      </c>
    </row>
    <row r="830" spans="1:31" ht="43.5" customHeight="1" x14ac:dyDescent="0.25">
      <c r="A830" s="24" t="s">
        <v>1034</v>
      </c>
      <c r="B830" s="25">
        <v>13</v>
      </c>
      <c r="C830" s="25" t="s">
        <v>30</v>
      </c>
      <c r="D830" s="26" t="s">
        <v>145</v>
      </c>
      <c r="E830" s="32" t="s">
        <v>1872</v>
      </c>
      <c r="F830" s="32" t="s">
        <v>1873</v>
      </c>
      <c r="G830" s="33" t="s">
        <v>1874</v>
      </c>
      <c r="H830" s="32" t="s">
        <v>1875</v>
      </c>
      <c r="I830" s="25">
        <v>2016</v>
      </c>
      <c r="J830" s="25">
        <v>2030</v>
      </c>
      <c r="K830" s="25" t="s">
        <v>57</v>
      </c>
      <c r="L830" s="25" t="s">
        <v>139</v>
      </c>
      <c r="M830" s="25"/>
      <c r="N830" s="25" t="s">
        <v>1876</v>
      </c>
      <c r="O830" s="25" t="s">
        <v>37</v>
      </c>
      <c r="P830" s="26" t="s">
        <v>150</v>
      </c>
      <c r="Q830" s="26"/>
      <c r="R830" s="26"/>
      <c r="S830" s="26"/>
      <c r="T830" s="26"/>
      <c r="U830" s="26"/>
      <c r="V830" s="45">
        <v>0</v>
      </c>
      <c r="W830" s="45">
        <v>50000</v>
      </c>
      <c r="X830" s="30">
        <v>700000</v>
      </c>
      <c r="Y830" s="34" t="s">
        <v>116</v>
      </c>
      <c r="Z830" s="29" t="s">
        <v>300</v>
      </c>
      <c r="AA830" s="29" t="s">
        <v>145</v>
      </c>
      <c r="AB830" s="29" t="s">
        <v>221</v>
      </c>
      <c r="AC830" s="29" t="s">
        <v>1877</v>
      </c>
      <c r="AD830" s="31" t="s">
        <v>30</v>
      </c>
      <c r="AE830" s="31" t="s">
        <v>145</v>
      </c>
    </row>
    <row r="831" spans="1:31" ht="62.25" customHeight="1" x14ac:dyDescent="0.25">
      <c r="A831" s="24" t="s">
        <v>1034</v>
      </c>
      <c r="B831" s="25">
        <v>14</v>
      </c>
      <c r="C831" s="25" t="s">
        <v>58</v>
      </c>
      <c r="D831" s="26" t="s">
        <v>135</v>
      </c>
      <c r="E831" s="32" t="s">
        <v>1878</v>
      </c>
      <c r="F831" s="32" t="s">
        <v>1879</v>
      </c>
      <c r="G831" s="33" t="s">
        <v>1880</v>
      </c>
      <c r="H831" s="32" t="s">
        <v>1881</v>
      </c>
      <c r="I831" s="25">
        <v>2016</v>
      </c>
      <c r="J831" s="25">
        <v>2030</v>
      </c>
      <c r="K831" s="25" t="s">
        <v>57</v>
      </c>
      <c r="L831" s="25" t="s">
        <v>139</v>
      </c>
      <c r="M831" s="25"/>
      <c r="N831" s="25" t="s">
        <v>1882</v>
      </c>
      <c r="O831" s="25" t="s">
        <v>37</v>
      </c>
      <c r="P831" s="26" t="s">
        <v>39</v>
      </c>
      <c r="Q831" s="26" t="s">
        <v>605</v>
      </c>
      <c r="R831" s="26" t="s">
        <v>150</v>
      </c>
      <c r="S831" s="26"/>
      <c r="T831" s="26"/>
      <c r="U831" s="26"/>
      <c r="V831" s="45">
        <v>40000</v>
      </c>
      <c r="W831" s="45">
        <v>0</v>
      </c>
      <c r="X831" s="30">
        <v>40000</v>
      </c>
      <c r="Y831" s="34" t="s">
        <v>42</v>
      </c>
      <c r="Z831" s="29" t="s">
        <v>145</v>
      </c>
      <c r="AA831" s="29" t="s">
        <v>221</v>
      </c>
      <c r="AB831" s="29" t="s">
        <v>285</v>
      </c>
      <c r="AC831" s="29" t="s">
        <v>1883</v>
      </c>
      <c r="AD831" s="31" t="s">
        <v>58</v>
      </c>
      <c r="AE831" s="31" t="s">
        <v>135</v>
      </c>
    </row>
    <row r="832" spans="1:31" ht="42.75" customHeight="1" x14ac:dyDescent="0.25">
      <c r="A832" s="24" t="s">
        <v>1034</v>
      </c>
      <c r="B832" s="25">
        <v>15</v>
      </c>
      <c r="C832" s="25" t="s">
        <v>30</v>
      </c>
      <c r="D832" s="26" t="s">
        <v>590</v>
      </c>
      <c r="E832" s="32" t="s">
        <v>1884</v>
      </c>
      <c r="F832" s="32" t="s">
        <v>1885</v>
      </c>
      <c r="G832" s="33" t="s">
        <v>1886</v>
      </c>
      <c r="H832" s="32" t="s">
        <v>1887</v>
      </c>
      <c r="I832" s="25">
        <v>2016</v>
      </c>
      <c r="J832" s="25">
        <v>2030</v>
      </c>
      <c r="K832" s="25" t="s">
        <v>57</v>
      </c>
      <c r="L832" s="25"/>
      <c r="M832" s="25"/>
      <c r="N832" s="25" t="s">
        <v>1888</v>
      </c>
      <c r="O832" s="25" t="s">
        <v>37</v>
      </c>
      <c r="P832" s="26"/>
      <c r="Q832" s="26"/>
      <c r="R832" s="26"/>
      <c r="S832" s="26"/>
      <c r="T832" s="26"/>
      <c r="U832" s="26"/>
      <c r="V832" s="45">
        <v>0</v>
      </c>
      <c r="W832" s="45">
        <v>2000</v>
      </c>
      <c r="X832" s="30">
        <v>28000</v>
      </c>
      <c r="Y832" s="34" t="s">
        <v>42</v>
      </c>
      <c r="Z832" s="29" t="s">
        <v>106</v>
      </c>
      <c r="AA832" s="29"/>
      <c r="AB832" s="29"/>
      <c r="AC832" s="29" t="s">
        <v>1889</v>
      </c>
      <c r="AD832" s="31" t="s">
        <v>30</v>
      </c>
      <c r="AE832" s="31" t="s">
        <v>590</v>
      </c>
    </row>
    <row r="833" spans="1:31" ht="108.75" x14ac:dyDescent="0.25">
      <c r="A833" s="24" t="s">
        <v>1034</v>
      </c>
      <c r="B833" s="25">
        <v>16</v>
      </c>
      <c r="C833" s="25" t="s">
        <v>30</v>
      </c>
      <c r="D833" s="26" t="s">
        <v>181</v>
      </c>
      <c r="E833" s="32" t="s">
        <v>1890</v>
      </c>
      <c r="F833" s="32" t="s">
        <v>1891</v>
      </c>
      <c r="G833" s="33" t="s">
        <v>1892</v>
      </c>
      <c r="H833" s="32" t="s">
        <v>1893</v>
      </c>
      <c r="I833" s="25">
        <v>2016</v>
      </c>
      <c r="J833" s="25">
        <v>2024</v>
      </c>
      <c r="K833" s="25" t="s">
        <v>57</v>
      </c>
      <c r="L833" s="25" t="s">
        <v>139</v>
      </c>
      <c r="M833" s="25"/>
      <c r="N833" s="25" t="s">
        <v>1894</v>
      </c>
      <c r="O833" s="25" t="s">
        <v>37</v>
      </c>
      <c r="P833" s="26"/>
      <c r="Q833" s="26"/>
      <c r="R833" s="26"/>
      <c r="S833" s="26"/>
      <c r="T833" s="26"/>
      <c r="U833" s="26"/>
      <c r="V833" s="45">
        <v>0</v>
      </c>
      <c r="W833" s="45">
        <v>150000</v>
      </c>
      <c r="X833" s="30">
        <v>2100000</v>
      </c>
      <c r="Y833" s="34" t="s">
        <v>116</v>
      </c>
      <c r="Z833" s="29" t="s">
        <v>1529</v>
      </c>
      <c r="AA833" s="29" t="s">
        <v>557</v>
      </c>
      <c r="AB833" s="29"/>
      <c r="AC833" s="29" t="s">
        <v>1895</v>
      </c>
      <c r="AD833" s="31" t="s">
        <v>30</v>
      </c>
      <c r="AE833" s="31" t="s">
        <v>181</v>
      </c>
    </row>
    <row r="834" spans="1:31" ht="144.75" x14ac:dyDescent="0.25">
      <c r="A834" s="24" t="s">
        <v>1034</v>
      </c>
      <c r="B834" s="25">
        <v>17</v>
      </c>
      <c r="C834" s="25" t="s">
        <v>30</v>
      </c>
      <c r="D834" s="26" t="s">
        <v>291</v>
      </c>
      <c r="E834" s="32" t="s">
        <v>1896</v>
      </c>
      <c r="F834" s="32" t="s">
        <v>1897</v>
      </c>
      <c r="G834" s="33" t="s">
        <v>1898</v>
      </c>
      <c r="H834" s="32" t="s">
        <v>1899</v>
      </c>
      <c r="I834" s="25">
        <v>2016</v>
      </c>
      <c r="J834" s="25">
        <v>2020</v>
      </c>
      <c r="K834" s="25" t="s">
        <v>57</v>
      </c>
      <c r="L834" s="25"/>
      <c r="M834" s="25"/>
      <c r="N834" s="46" t="s">
        <v>1900</v>
      </c>
      <c r="O834" s="25" t="s">
        <v>111</v>
      </c>
      <c r="P834" s="26" t="s">
        <v>39</v>
      </c>
      <c r="Q834" s="26" t="s">
        <v>396</v>
      </c>
      <c r="R834" s="26" t="s">
        <v>779</v>
      </c>
      <c r="S834" s="26"/>
      <c r="T834" s="26"/>
      <c r="U834" s="26"/>
      <c r="V834" s="45">
        <v>20000</v>
      </c>
      <c r="W834" s="45">
        <v>0</v>
      </c>
      <c r="X834" s="30">
        <v>20000</v>
      </c>
      <c r="Y834" s="34" t="s">
        <v>42</v>
      </c>
      <c r="Z834" s="29" t="s">
        <v>300</v>
      </c>
      <c r="AA834" s="29" t="s">
        <v>285</v>
      </c>
      <c r="AB834" s="29" t="s">
        <v>52</v>
      </c>
      <c r="AC834" s="29" t="s">
        <v>1901</v>
      </c>
      <c r="AD834" s="31" t="s">
        <v>30</v>
      </c>
      <c r="AE834" s="31" t="s">
        <v>291</v>
      </c>
    </row>
    <row r="835" spans="1:31" ht="96.75" x14ac:dyDescent="0.25">
      <c r="A835" s="24" t="s">
        <v>1034</v>
      </c>
      <c r="B835" s="25">
        <v>18</v>
      </c>
      <c r="C835" s="25" t="s">
        <v>30</v>
      </c>
      <c r="D835" s="26" t="s">
        <v>52</v>
      </c>
      <c r="E835" s="32" t="s">
        <v>1902</v>
      </c>
      <c r="F835" s="32" t="s">
        <v>1903</v>
      </c>
      <c r="G835" s="33" t="s">
        <v>1904</v>
      </c>
      <c r="H835" s="32" t="s">
        <v>1905</v>
      </c>
      <c r="I835" s="25">
        <v>2016</v>
      </c>
      <c r="J835" s="25">
        <v>2030</v>
      </c>
      <c r="K835" s="25" t="s">
        <v>57</v>
      </c>
      <c r="L835" s="25"/>
      <c r="M835" s="25"/>
      <c r="N835" s="25" t="s">
        <v>1906</v>
      </c>
      <c r="O835" s="25" t="s">
        <v>111</v>
      </c>
      <c r="P835" s="26" t="s">
        <v>39</v>
      </c>
      <c r="Q835" s="26"/>
      <c r="R835" s="26"/>
      <c r="S835" s="26"/>
      <c r="T835" s="26"/>
      <c r="U835" s="26"/>
      <c r="V835" s="45">
        <v>15000</v>
      </c>
      <c r="W835" s="45">
        <v>5000</v>
      </c>
      <c r="X835" s="30">
        <v>85000</v>
      </c>
      <c r="Y835" s="34" t="s">
        <v>42</v>
      </c>
      <c r="Z835" s="29" t="s">
        <v>285</v>
      </c>
      <c r="AA835" s="29" t="s">
        <v>52</v>
      </c>
      <c r="AB835" s="29"/>
      <c r="AC835" s="29" t="s">
        <v>1907</v>
      </c>
      <c r="AD835" s="31" t="s">
        <v>30</v>
      </c>
      <c r="AE835" s="31" t="s">
        <v>52</v>
      </c>
    </row>
    <row r="836" spans="1:31" ht="132.75" x14ac:dyDescent="0.25">
      <c r="A836" s="24" t="s">
        <v>1034</v>
      </c>
      <c r="B836" s="25">
        <v>19</v>
      </c>
      <c r="C836" s="25" t="s">
        <v>30</v>
      </c>
      <c r="D836" s="26" t="s">
        <v>52</v>
      </c>
      <c r="E836" s="32" t="s">
        <v>1908</v>
      </c>
      <c r="F836" s="32" t="s">
        <v>1909</v>
      </c>
      <c r="G836" s="33" t="s">
        <v>1910</v>
      </c>
      <c r="H836" s="32" t="s">
        <v>1911</v>
      </c>
      <c r="I836" s="25">
        <v>2017</v>
      </c>
      <c r="J836" s="25">
        <v>2025</v>
      </c>
      <c r="K836" s="25" t="s">
        <v>57</v>
      </c>
      <c r="L836" s="25" t="s">
        <v>139</v>
      </c>
      <c r="M836" s="25"/>
      <c r="N836" s="25" t="s">
        <v>1912</v>
      </c>
      <c r="O836" s="25" t="s">
        <v>67</v>
      </c>
      <c r="P836" s="26" t="s">
        <v>68</v>
      </c>
      <c r="Q836" s="26" t="s">
        <v>39</v>
      </c>
      <c r="R836" s="26"/>
      <c r="S836" s="26"/>
      <c r="T836" s="26"/>
      <c r="U836" s="26"/>
      <c r="V836" s="45">
        <v>50000</v>
      </c>
      <c r="W836" s="45">
        <v>5000</v>
      </c>
      <c r="X836" s="30">
        <v>90000</v>
      </c>
      <c r="Y836" s="34" t="s">
        <v>42</v>
      </c>
      <c r="Z836" s="29" t="s">
        <v>52</v>
      </c>
      <c r="AA836" s="29" t="s">
        <v>300</v>
      </c>
      <c r="AB836" s="29" t="s">
        <v>285</v>
      </c>
      <c r="AC836" s="29" t="s">
        <v>1913</v>
      </c>
      <c r="AD836" s="31" t="s">
        <v>30</v>
      </c>
      <c r="AE836" s="31" t="s">
        <v>52</v>
      </c>
    </row>
    <row r="837" spans="1:31" ht="84.75" x14ac:dyDescent="0.25">
      <c r="A837" s="24" t="s">
        <v>1034</v>
      </c>
      <c r="B837" s="25">
        <v>20</v>
      </c>
      <c r="C837" s="25" t="s">
        <v>30</v>
      </c>
      <c r="D837" s="26" t="s">
        <v>52</v>
      </c>
      <c r="E837" s="32" t="s">
        <v>1914</v>
      </c>
      <c r="F837" s="32" t="s">
        <v>1915</v>
      </c>
      <c r="G837" s="33" t="s">
        <v>1916</v>
      </c>
      <c r="H837" s="32" t="s">
        <v>1917</v>
      </c>
      <c r="I837" s="25">
        <v>2016</v>
      </c>
      <c r="J837" s="25">
        <v>2030</v>
      </c>
      <c r="K837" s="25" t="s">
        <v>57</v>
      </c>
      <c r="L837" s="25"/>
      <c r="M837" s="25"/>
      <c r="N837" s="25" t="s">
        <v>1918</v>
      </c>
      <c r="O837" s="25" t="s">
        <v>67</v>
      </c>
      <c r="P837" s="26" t="s">
        <v>68</v>
      </c>
      <c r="Q837" s="26"/>
      <c r="R837" s="26"/>
      <c r="S837" s="26"/>
      <c r="T837" s="26"/>
      <c r="U837" s="26"/>
      <c r="V837" s="45">
        <v>5000</v>
      </c>
      <c r="W837" s="45">
        <v>0</v>
      </c>
      <c r="X837" s="30">
        <v>5000</v>
      </c>
      <c r="Y837" s="34" t="s">
        <v>42</v>
      </c>
      <c r="Z837" s="29" t="s">
        <v>52</v>
      </c>
      <c r="AA837" s="29"/>
      <c r="AB837" s="29"/>
      <c r="AC837" s="29" t="s">
        <v>1919</v>
      </c>
      <c r="AD837" s="31" t="s">
        <v>30</v>
      </c>
      <c r="AE837" s="31" t="s">
        <v>52</v>
      </c>
    </row>
    <row r="838" spans="1:31" ht="204.75" x14ac:dyDescent="0.25">
      <c r="A838" s="24" t="s">
        <v>1034</v>
      </c>
      <c r="B838" s="25">
        <v>21</v>
      </c>
      <c r="C838" s="25" t="s">
        <v>30</v>
      </c>
      <c r="D838" s="26" t="s">
        <v>47</v>
      </c>
      <c r="E838" s="32" t="s">
        <v>1920</v>
      </c>
      <c r="F838" s="32" t="s">
        <v>1921</v>
      </c>
      <c r="G838" s="33" t="s">
        <v>1922</v>
      </c>
      <c r="H838" s="32" t="s">
        <v>1917</v>
      </c>
      <c r="I838" s="25">
        <v>2016</v>
      </c>
      <c r="J838" s="25">
        <v>2030</v>
      </c>
      <c r="K838" s="25" t="s">
        <v>57</v>
      </c>
      <c r="L838" s="25"/>
      <c r="M838" s="25"/>
      <c r="N838" s="25" t="s">
        <v>1923</v>
      </c>
      <c r="O838" s="25" t="s">
        <v>46</v>
      </c>
      <c r="P838" s="26" t="s">
        <v>38</v>
      </c>
      <c r="Q838" s="26"/>
      <c r="R838" s="26"/>
      <c r="S838" s="26"/>
      <c r="T838" s="26"/>
      <c r="U838" s="26"/>
      <c r="V838" s="45">
        <v>0</v>
      </c>
      <c r="W838" s="45">
        <v>350000</v>
      </c>
      <c r="X838" s="30">
        <v>4900000</v>
      </c>
      <c r="Y838" s="34" t="s">
        <v>116</v>
      </c>
      <c r="Z838" s="29" t="s">
        <v>221</v>
      </c>
      <c r="AA838" s="29"/>
      <c r="AB838" s="29"/>
      <c r="AC838" s="29" t="s">
        <v>1924</v>
      </c>
      <c r="AD838" s="31" t="s">
        <v>30</v>
      </c>
      <c r="AE838" s="31" t="s">
        <v>47</v>
      </c>
    </row>
    <row r="839" spans="1:31" ht="192.75" x14ac:dyDescent="0.25">
      <c r="A839" s="24" t="s">
        <v>1034</v>
      </c>
      <c r="B839" s="25">
        <v>22</v>
      </c>
      <c r="C839" s="25" t="s">
        <v>30</v>
      </c>
      <c r="D839" s="26" t="s">
        <v>47</v>
      </c>
      <c r="E839" s="32" t="s">
        <v>1925</v>
      </c>
      <c r="F839" s="32" t="s">
        <v>1926</v>
      </c>
      <c r="G839" s="33" t="s">
        <v>1927</v>
      </c>
      <c r="H839" s="32" t="s">
        <v>1917</v>
      </c>
      <c r="I839" s="25">
        <v>2016</v>
      </c>
      <c r="J839" s="25">
        <v>2020</v>
      </c>
      <c r="K839" s="25" t="s">
        <v>57</v>
      </c>
      <c r="L839" s="25"/>
      <c r="M839" s="25"/>
      <c r="N839" s="25" t="s">
        <v>1928</v>
      </c>
      <c r="O839" s="25" t="s">
        <v>1492</v>
      </c>
      <c r="P839" s="26" t="s">
        <v>38</v>
      </c>
      <c r="Q839" s="26" t="s">
        <v>248</v>
      </c>
      <c r="R839" s="26"/>
      <c r="S839" s="26"/>
      <c r="T839" s="26"/>
      <c r="U839" s="26"/>
      <c r="V839" s="45">
        <v>0</v>
      </c>
      <c r="W839" s="45">
        <v>30000</v>
      </c>
      <c r="X839" s="30">
        <v>120000</v>
      </c>
      <c r="Y839" s="34" t="s">
        <v>62</v>
      </c>
      <c r="Z839" s="29" t="s">
        <v>221</v>
      </c>
      <c r="AA839" s="29" t="s">
        <v>52</v>
      </c>
      <c r="AB839" s="29" t="s">
        <v>422</v>
      </c>
      <c r="AC839" s="29" t="s">
        <v>1929</v>
      </c>
      <c r="AD839" s="31" t="s">
        <v>30</v>
      </c>
      <c r="AE839" s="31" t="s">
        <v>47</v>
      </c>
    </row>
    <row r="840" spans="1:31" ht="132.75" x14ac:dyDescent="0.25">
      <c r="A840" s="24" t="s">
        <v>1034</v>
      </c>
      <c r="B840" s="25">
        <v>23</v>
      </c>
      <c r="C840" s="25" t="s">
        <v>30</v>
      </c>
      <c r="D840" s="26" t="s">
        <v>291</v>
      </c>
      <c r="E840" s="32" t="s">
        <v>1930</v>
      </c>
      <c r="F840" s="32" t="s">
        <v>1931</v>
      </c>
      <c r="G840" s="33" t="s">
        <v>1932</v>
      </c>
      <c r="H840" s="32" t="s">
        <v>1933</v>
      </c>
      <c r="I840" s="25">
        <v>2016</v>
      </c>
      <c r="J840" s="25">
        <v>2030</v>
      </c>
      <c r="K840" s="25" t="s">
        <v>57</v>
      </c>
      <c r="L840" s="25"/>
      <c r="M840" s="25"/>
      <c r="N840" s="25" t="s">
        <v>1934</v>
      </c>
      <c r="O840" s="25" t="s">
        <v>67</v>
      </c>
      <c r="P840" s="26" t="s">
        <v>38</v>
      </c>
      <c r="Q840" s="26" t="s">
        <v>174</v>
      </c>
      <c r="R840" s="26" t="s">
        <v>461</v>
      </c>
      <c r="S840" s="26"/>
      <c r="T840" s="26"/>
      <c r="U840" s="26"/>
      <c r="V840" s="45">
        <v>5000</v>
      </c>
      <c r="W840" s="45">
        <v>5000</v>
      </c>
      <c r="X840" s="30">
        <v>75000</v>
      </c>
      <c r="Y840" s="34" t="s">
        <v>42</v>
      </c>
      <c r="Z840" s="29" t="s">
        <v>221</v>
      </c>
      <c r="AA840" s="29" t="s">
        <v>52</v>
      </c>
      <c r="AB840" s="29"/>
      <c r="AC840" s="29" t="s">
        <v>1935</v>
      </c>
      <c r="AD840" s="31" t="s">
        <v>30</v>
      </c>
      <c r="AE840" s="31" t="s">
        <v>291</v>
      </c>
    </row>
    <row r="841" spans="1:31" ht="108.75" x14ac:dyDescent="0.25">
      <c r="A841" s="24" t="s">
        <v>1034</v>
      </c>
      <c r="B841" s="25">
        <v>24</v>
      </c>
      <c r="C841" s="25" t="s">
        <v>30</v>
      </c>
      <c r="D841" s="26" t="s">
        <v>291</v>
      </c>
      <c r="E841" s="32" t="s">
        <v>1936</v>
      </c>
      <c r="F841" s="32" t="s">
        <v>1937</v>
      </c>
      <c r="G841" s="33" t="s">
        <v>1938</v>
      </c>
      <c r="H841" s="32" t="s">
        <v>1939</v>
      </c>
      <c r="I841" s="25">
        <v>2015</v>
      </c>
      <c r="J841" s="25">
        <v>2016</v>
      </c>
      <c r="K841" s="25" t="s">
        <v>246</v>
      </c>
      <c r="L841" s="25"/>
      <c r="M841" s="25"/>
      <c r="N841" s="25" t="s">
        <v>1940</v>
      </c>
      <c r="O841" s="25" t="s">
        <v>37</v>
      </c>
      <c r="P841" s="26" t="s">
        <v>174</v>
      </c>
      <c r="Q841" s="26" t="s">
        <v>461</v>
      </c>
      <c r="R841" s="26" t="s">
        <v>360</v>
      </c>
      <c r="S841" s="26"/>
      <c r="T841" s="26"/>
      <c r="U841" s="26"/>
      <c r="V841" s="45">
        <v>0</v>
      </c>
      <c r="W841" s="45">
        <v>10000</v>
      </c>
      <c r="X841" s="30">
        <v>20000</v>
      </c>
      <c r="Y841" s="34" t="s">
        <v>42</v>
      </c>
      <c r="Z841" s="29" t="s">
        <v>221</v>
      </c>
      <c r="AA841" s="29" t="s">
        <v>52</v>
      </c>
      <c r="AB841" s="29" t="s">
        <v>285</v>
      </c>
      <c r="AC841" s="29" t="s">
        <v>1941</v>
      </c>
      <c r="AD841" s="31" t="s">
        <v>30</v>
      </c>
      <c r="AE841" s="31" t="s">
        <v>291</v>
      </c>
    </row>
    <row r="842" spans="1:31" ht="144.75" x14ac:dyDescent="0.25">
      <c r="A842" s="24" t="s">
        <v>1034</v>
      </c>
      <c r="B842" s="25">
        <v>25</v>
      </c>
      <c r="C842" s="25" t="s">
        <v>30</v>
      </c>
      <c r="D842" s="26" t="s">
        <v>291</v>
      </c>
      <c r="E842" s="32" t="s">
        <v>1942</v>
      </c>
      <c r="F842" s="32" t="s">
        <v>1943</v>
      </c>
      <c r="G842" s="33" t="s">
        <v>1944</v>
      </c>
      <c r="H842" s="32" t="s">
        <v>1933</v>
      </c>
      <c r="I842" s="25">
        <v>2017</v>
      </c>
      <c r="J842" s="25">
        <v>2030</v>
      </c>
      <c r="K842" s="25" t="s">
        <v>57</v>
      </c>
      <c r="L842" s="25"/>
      <c r="M842" s="25"/>
      <c r="N842" s="25" t="s">
        <v>1945</v>
      </c>
      <c r="O842" s="25" t="s">
        <v>67</v>
      </c>
      <c r="P842" s="26" t="s">
        <v>123</v>
      </c>
      <c r="Q842" s="26"/>
      <c r="R842" s="26"/>
      <c r="S842" s="26"/>
      <c r="T842" s="26"/>
      <c r="U842" s="26"/>
      <c r="V842" s="45">
        <v>40000</v>
      </c>
      <c r="W842" s="45">
        <v>100000</v>
      </c>
      <c r="X842" s="30">
        <v>1340000</v>
      </c>
      <c r="Y842" s="34" t="s">
        <v>116</v>
      </c>
      <c r="Z842" s="29" t="s">
        <v>285</v>
      </c>
      <c r="AA842" s="29" t="s">
        <v>106</v>
      </c>
      <c r="AB842" s="29"/>
      <c r="AC842" s="29" t="s">
        <v>1946</v>
      </c>
      <c r="AD842" s="31" t="s">
        <v>30</v>
      </c>
      <c r="AE842" s="31" t="s">
        <v>291</v>
      </c>
    </row>
    <row r="843" spans="1:31" ht="156.75" x14ac:dyDescent="0.25">
      <c r="A843" s="24" t="s">
        <v>1034</v>
      </c>
      <c r="B843" s="25">
        <v>26</v>
      </c>
      <c r="C843" s="25" t="s">
        <v>30</v>
      </c>
      <c r="D843" s="26" t="s">
        <v>291</v>
      </c>
      <c r="E843" s="32" t="s">
        <v>1947</v>
      </c>
      <c r="F843" s="32" t="s">
        <v>1948</v>
      </c>
      <c r="G843" s="33" t="s">
        <v>1949</v>
      </c>
      <c r="H843" s="32" t="s">
        <v>1950</v>
      </c>
      <c r="I843" s="25">
        <v>2016</v>
      </c>
      <c r="J843" s="25">
        <v>2030</v>
      </c>
      <c r="K843" s="25" t="s">
        <v>57</v>
      </c>
      <c r="L843" s="25"/>
      <c r="M843" s="25"/>
      <c r="N843" s="25" t="s">
        <v>1951</v>
      </c>
      <c r="O843" s="25" t="s">
        <v>37</v>
      </c>
      <c r="P843" s="26" t="s">
        <v>128</v>
      </c>
      <c r="Q843" s="26" t="s">
        <v>460</v>
      </c>
      <c r="R843" s="26"/>
      <c r="S843" s="26"/>
      <c r="T843" s="26"/>
      <c r="U843" s="26"/>
      <c r="V843" s="45">
        <v>181500</v>
      </c>
      <c r="W843" s="45">
        <v>90000</v>
      </c>
      <c r="X843" s="30">
        <v>1441500</v>
      </c>
      <c r="Y843" s="34" t="s">
        <v>116</v>
      </c>
      <c r="Z843" s="29" t="s">
        <v>106</v>
      </c>
      <c r="AA843" s="29"/>
      <c r="AB843" s="29"/>
      <c r="AC843" s="29" t="s">
        <v>1952</v>
      </c>
      <c r="AD843" s="31" t="s">
        <v>30</v>
      </c>
      <c r="AE843" s="31" t="s">
        <v>291</v>
      </c>
    </row>
    <row r="844" spans="1:31" ht="48.75" x14ac:dyDescent="0.25">
      <c r="A844" s="24" t="s">
        <v>1034</v>
      </c>
      <c r="B844" s="25">
        <v>27</v>
      </c>
      <c r="C844" s="25" t="s">
        <v>30</v>
      </c>
      <c r="D844" s="26" t="s">
        <v>291</v>
      </c>
      <c r="E844" s="32" t="s">
        <v>1953</v>
      </c>
      <c r="F844" s="32" t="s">
        <v>1954</v>
      </c>
      <c r="G844" s="33"/>
      <c r="H844" s="32" t="s">
        <v>1955</v>
      </c>
      <c r="I844" s="25">
        <v>2018</v>
      </c>
      <c r="J844" s="25">
        <v>2024</v>
      </c>
      <c r="K844" s="25" t="s">
        <v>36</v>
      </c>
      <c r="L844" s="25"/>
      <c r="M844" s="25"/>
      <c r="N844" s="25" t="s">
        <v>1956</v>
      </c>
      <c r="O844" s="25" t="s">
        <v>67</v>
      </c>
      <c r="P844" s="26" t="s">
        <v>128</v>
      </c>
      <c r="Q844" s="26"/>
      <c r="R844" s="26"/>
      <c r="S844" s="26"/>
      <c r="T844" s="26"/>
      <c r="U844" s="26"/>
      <c r="V844" s="45">
        <v>50000</v>
      </c>
      <c r="W844" s="45">
        <v>0</v>
      </c>
      <c r="X844" s="30">
        <v>50000</v>
      </c>
      <c r="Y844" s="34" t="s">
        <v>42</v>
      </c>
      <c r="Z844" s="29"/>
      <c r="AA844" s="29"/>
      <c r="AB844" s="29"/>
      <c r="AC844" s="29"/>
      <c r="AD844" s="31"/>
      <c r="AE844" s="31"/>
    </row>
    <row r="845" spans="1:31" ht="36.75" x14ac:dyDescent="0.25">
      <c r="A845" s="24" t="s">
        <v>1034</v>
      </c>
      <c r="B845" s="25">
        <v>28</v>
      </c>
      <c r="C845" s="25" t="s">
        <v>30</v>
      </c>
      <c r="D845" s="26" t="s">
        <v>52</v>
      </c>
      <c r="E845" s="32" t="s">
        <v>1957</v>
      </c>
      <c r="F845" s="32" t="s">
        <v>1958</v>
      </c>
      <c r="G845" s="33" t="s">
        <v>1959</v>
      </c>
      <c r="H845" s="32" t="s">
        <v>1960</v>
      </c>
      <c r="I845" s="25">
        <v>2016</v>
      </c>
      <c r="J845" s="25">
        <v>2030</v>
      </c>
      <c r="K845" s="25" t="s">
        <v>57</v>
      </c>
      <c r="L845" s="25"/>
      <c r="M845" s="25"/>
      <c r="N845" s="25" t="s">
        <v>1961</v>
      </c>
      <c r="O845" s="25" t="s">
        <v>67</v>
      </c>
      <c r="P845" s="26" t="s">
        <v>460</v>
      </c>
      <c r="Q845" s="26"/>
      <c r="R845" s="26"/>
      <c r="S845" s="26"/>
      <c r="T845" s="26"/>
      <c r="U845" s="26"/>
      <c r="V845" s="45">
        <v>10000</v>
      </c>
      <c r="W845" s="45">
        <v>14000</v>
      </c>
      <c r="X845" s="30">
        <v>206000</v>
      </c>
      <c r="Y845" s="34" t="s">
        <v>62</v>
      </c>
      <c r="Z845" s="29"/>
      <c r="AA845" s="29"/>
      <c r="AB845" s="29"/>
      <c r="AC845" s="29"/>
      <c r="AD845" s="31" t="s">
        <v>30</v>
      </c>
      <c r="AE845" s="31" t="s">
        <v>52</v>
      </c>
    </row>
    <row r="846" spans="1:31" ht="84.75" x14ac:dyDescent="0.25">
      <c r="A846" s="24" t="s">
        <v>1034</v>
      </c>
      <c r="B846" s="25">
        <v>29</v>
      </c>
      <c r="C846" s="25" t="s">
        <v>58</v>
      </c>
      <c r="D846" s="26" t="s">
        <v>31</v>
      </c>
      <c r="E846" s="32" t="s">
        <v>1962</v>
      </c>
      <c r="F846" s="32" t="s">
        <v>1963</v>
      </c>
      <c r="G846" s="33" t="s">
        <v>1964</v>
      </c>
      <c r="H846" s="32" t="s">
        <v>1960</v>
      </c>
      <c r="I846" s="25">
        <v>2016</v>
      </c>
      <c r="J846" s="25">
        <v>2030</v>
      </c>
      <c r="K846" s="25" t="s">
        <v>57</v>
      </c>
      <c r="L846" s="25"/>
      <c r="M846" s="25"/>
      <c r="N846" s="25" t="s">
        <v>1965</v>
      </c>
      <c r="O846" s="25" t="s">
        <v>1492</v>
      </c>
      <c r="P846" s="26" t="s">
        <v>460</v>
      </c>
      <c r="Q846" s="26"/>
      <c r="R846" s="26"/>
      <c r="S846" s="26"/>
      <c r="T846" s="26"/>
      <c r="U846" s="26"/>
      <c r="V846" s="45">
        <v>0</v>
      </c>
      <c r="W846" s="45">
        <v>5000</v>
      </c>
      <c r="X846" s="30">
        <v>70000</v>
      </c>
      <c r="Y846" s="34" t="s">
        <v>42</v>
      </c>
      <c r="Z846" s="29"/>
      <c r="AA846" s="29"/>
      <c r="AB846" s="29"/>
      <c r="AC846" s="29"/>
      <c r="AD846" s="31" t="s">
        <v>58</v>
      </c>
      <c r="AE846" s="31" t="s">
        <v>31</v>
      </c>
    </row>
    <row r="847" spans="1:31" ht="90.75" customHeight="1" x14ac:dyDescent="0.25">
      <c r="A847" s="24" t="s">
        <v>1034</v>
      </c>
      <c r="B847" s="25">
        <v>30</v>
      </c>
      <c r="C847" s="25" t="s">
        <v>30</v>
      </c>
      <c r="D847" s="26" t="s">
        <v>181</v>
      </c>
      <c r="E847" s="32" t="s">
        <v>1966</v>
      </c>
      <c r="F847" s="32" t="s">
        <v>1967</v>
      </c>
      <c r="G847" s="33" t="s">
        <v>1968</v>
      </c>
      <c r="H847" s="32" t="s">
        <v>1960</v>
      </c>
      <c r="I847" s="25">
        <v>2016</v>
      </c>
      <c r="J847" s="25">
        <v>2030</v>
      </c>
      <c r="K847" s="25" t="s">
        <v>57</v>
      </c>
      <c r="L847" s="25"/>
      <c r="M847" s="25"/>
      <c r="N847" s="25" t="s">
        <v>1969</v>
      </c>
      <c r="O847" s="25" t="s">
        <v>37</v>
      </c>
      <c r="P847" s="26" t="s">
        <v>460</v>
      </c>
      <c r="Q847" s="26"/>
      <c r="R847" s="26"/>
      <c r="S847" s="26"/>
      <c r="T847" s="26"/>
      <c r="U847" s="26"/>
      <c r="V847" s="45">
        <v>0</v>
      </c>
      <c r="W847" s="45">
        <v>1000</v>
      </c>
      <c r="X847" s="30">
        <v>14000</v>
      </c>
      <c r="Y847" s="34" t="s">
        <v>42</v>
      </c>
      <c r="Z847" s="29"/>
      <c r="AA847" s="29"/>
      <c r="AB847" s="29"/>
      <c r="AC847" s="29"/>
      <c r="AD847" s="31" t="s">
        <v>30</v>
      </c>
      <c r="AE847" s="31" t="s">
        <v>181</v>
      </c>
    </row>
    <row r="848" spans="1:31" ht="48.75" x14ac:dyDescent="0.25">
      <c r="A848" s="24" t="s">
        <v>1040</v>
      </c>
      <c r="B848" s="25">
        <v>1</v>
      </c>
      <c r="C848" s="25" t="s">
        <v>30</v>
      </c>
      <c r="D848" s="26" t="s">
        <v>181</v>
      </c>
      <c r="E848" s="32" t="s">
        <v>3051</v>
      </c>
      <c r="F848" s="32" t="s">
        <v>3052</v>
      </c>
      <c r="G848" s="33" t="s">
        <v>3053</v>
      </c>
      <c r="H848" s="32" t="s">
        <v>3054</v>
      </c>
      <c r="I848" s="25">
        <v>2020</v>
      </c>
      <c r="J848" s="25">
        <v>2025</v>
      </c>
      <c r="K848" s="25" t="s">
        <v>36</v>
      </c>
      <c r="L848" s="25"/>
      <c r="M848" s="25"/>
      <c r="N848" s="25"/>
      <c r="O848" s="25" t="s">
        <v>37</v>
      </c>
      <c r="P848" s="26" t="s">
        <v>144</v>
      </c>
      <c r="Q848" s="26"/>
      <c r="R848" s="26"/>
      <c r="S848" s="26"/>
      <c r="T848" s="26"/>
      <c r="U848" s="26"/>
      <c r="V848" s="45">
        <v>2800</v>
      </c>
      <c r="W848" s="45"/>
      <c r="X848" s="30">
        <v>2800</v>
      </c>
      <c r="Y848" s="34" t="s">
        <v>2749</v>
      </c>
      <c r="Z848" s="29"/>
      <c r="AA848" s="29"/>
      <c r="AB848" s="29"/>
      <c r="AC848" s="29"/>
      <c r="AD848" s="31" t="s">
        <v>30</v>
      </c>
      <c r="AE848" s="31" t="s">
        <v>181</v>
      </c>
    </row>
    <row r="849" spans="1:31" ht="36.75" x14ac:dyDescent="0.25">
      <c r="A849" s="24" t="s">
        <v>1040</v>
      </c>
      <c r="B849" s="25">
        <v>2</v>
      </c>
      <c r="C849" s="25" t="s">
        <v>58</v>
      </c>
      <c r="D849" s="26" t="s">
        <v>31</v>
      </c>
      <c r="E849" s="32" t="s">
        <v>1271</v>
      </c>
      <c r="F849" s="32" t="s">
        <v>2800</v>
      </c>
      <c r="G849" s="33" t="s">
        <v>3055</v>
      </c>
      <c r="H849" s="32" t="s">
        <v>3054</v>
      </c>
      <c r="I849" s="25">
        <v>2020</v>
      </c>
      <c r="J849" s="25">
        <v>2025</v>
      </c>
      <c r="K849" s="25" t="s">
        <v>57</v>
      </c>
      <c r="L849" s="25"/>
      <c r="M849" s="25"/>
      <c r="N849" s="25"/>
      <c r="O849" s="25" t="s">
        <v>37</v>
      </c>
      <c r="P849" s="26" t="s">
        <v>144</v>
      </c>
      <c r="Q849" s="26"/>
      <c r="R849" s="26"/>
      <c r="S849" s="26"/>
      <c r="T849" s="26"/>
      <c r="U849" s="26"/>
      <c r="V849" s="45">
        <v>2000</v>
      </c>
      <c r="W849" s="45"/>
      <c r="X849" s="30">
        <v>2000</v>
      </c>
      <c r="Y849" s="34" t="s">
        <v>2749</v>
      </c>
      <c r="Z849" s="29"/>
      <c r="AA849" s="29"/>
      <c r="AB849" s="29"/>
      <c r="AC849" s="29" t="s">
        <v>3056</v>
      </c>
      <c r="AD849" s="31" t="s">
        <v>58</v>
      </c>
      <c r="AE849" s="31" t="s">
        <v>31</v>
      </c>
    </row>
    <row r="850" spans="1:31" ht="48.75" x14ac:dyDescent="0.25">
      <c r="A850" s="24" t="s">
        <v>1040</v>
      </c>
      <c r="B850" s="25">
        <v>3</v>
      </c>
      <c r="C850" s="25" t="s">
        <v>30</v>
      </c>
      <c r="D850" s="26" t="s">
        <v>31</v>
      </c>
      <c r="E850" s="32" t="s">
        <v>3057</v>
      </c>
      <c r="F850" s="32" t="s">
        <v>3058</v>
      </c>
      <c r="G850" s="33" t="s">
        <v>3059</v>
      </c>
      <c r="H850" s="32" t="s">
        <v>3060</v>
      </c>
      <c r="I850" s="25">
        <v>2020</v>
      </c>
      <c r="J850" s="25">
        <v>2025</v>
      </c>
      <c r="K850" s="25" t="s">
        <v>36</v>
      </c>
      <c r="L850" s="25"/>
      <c r="M850" s="25"/>
      <c r="N850" s="25"/>
      <c r="O850" s="25" t="s">
        <v>111</v>
      </c>
      <c r="P850" s="26" t="s">
        <v>39</v>
      </c>
      <c r="Q850" s="26"/>
      <c r="R850" s="26"/>
      <c r="S850" s="26"/>
      <c r="T850" s="26"/>
      <c r="U850" s="26"/>
      <c r="V850" s="45">
        <v>4000</v>
      </c>
      <c r="W850" s="45"/>
      <c r="X850" s="30">
        <v>4000</v>
      </c>
      <c r="Y850" s="34" t="s">
        <v>2749</v>
      </c>
      <c r="Z850" s="29" t="s">
        <v>106</v>
      </c>
      <c r="AA850" s="29"/>
      <c r="AB850" s="29"/>
      <c r="AC850" s="29" t="s">
        <v>3056</v>
      </c>
      <c r="AD850" s="31" t="s">
        <v>30</v>
      </c>
      <c r="AE850" s="31" t="s">
        <v>31</v>
      </c>
    </row>
    <row r="851" spans="1:31" ht="24.75" x14ac:dyDescent="0.25">
      <c r="A851" s="24" t="s">
        <v>1040</v>
      </c>
      <c r="B851" s="25">
        <v>4</v>
      </c>
      <c r="C851" s="25" t="s">
        <v>30</v>
      </c>
      <c r="D851" s="26" t="s">
        <v>31</v>
      </c>
      <c r="E851" s="32" t="s">
        <v>651</v>
      </c>
      <c r="F851" s="32" t="s">
        <v>1273</v>
      </c>
      <c r="G851" s="33" t="s">
        <v>3061</v>
      </c>
      <c r="H851" s="32" t="s">
        <v>2802</v>
      </c>
      <c r="I851" s="25">
        <v>2018</v>
      </c>
      <c r="J851" s="25">
        <v>2020</v>
      </c>
      <c r="K851" s="25" t="s">
        <v>57</v>
      </c>
      <c r="L851" s="25"/>
      <c r="M851" s="25"/>
      <c r="N851" s="25" t="s">
        <v>289</v>
      </c>
      <c r="O851" s="25" t="s">
        <v>46</v>
      </c>
      <c r="P851" s="26" t="s">
        <v>38</v>
      </c>
      <c r="Q851" s="26"/>
      <c r="R851" s="26"/>
      <c r="S851" s="26"/>
      <c r="T851" s="26"/>
      <c r="U851" s="26"/>
      <c r="V851" s="45">
        <v>15283.2</v>
      </c>
      <c r="W851" s="45"/>
      <c r="X851" s="30">
        <v>15283.2</v>
      </c>
      <c r="Y851" s="34" t="s">
        <v>2749</v>
      </c>
      <c r="Z851" s="29"/>
      <c r="AA851" s="29"/>
      <c r="AB851" s="29"/>
      <c r="AC851" s="29"/>
      <c r="AD851" s="31" t="s">
        <v>30</v>
      </c>
      <c r="AE851" s="31" t="s">
        <v>31</v>
      </c>
    </row>
    <row r="852" spans="1:31" ht="48.75" x14ac:dyDescent="0.25">
      <c r="A852" s="24" t="s">
        <v>1040</v>
      </c>
      <c r="B852" s="25">
        <v>5</v>
      </c>
      <c r="C852" s="25" t="s">
        <v>30</v>
      </c>
      <c r="D852" s="26" t="s">
        <v>52</v>
      </c>
      <c r="E852" s="32" t="s">
        <v>1282</v>
      </c>
      <c r="F852" s="32" t="s">
        <v>3062</v>
      </c>
      <c r="G852" s="33" t="s">
        <v>3063</v>
      </c>
      <c r="H852" s="32" t="s">
        <v>2802</v>
      </c>
      <c r="I852" s="25">
        <v>2019</v>
      </c>
      <c r="J852" s="25">
        <v>2021</v>
      </c>
      <c r="K852" s="25" t="s">
        <v>36</v>
      </c>
      <c r="L852" s="25"/>
      <c r="M852" s="25"/>
      <c r="N852" s="25" t="s">
        <v>3064</v>
      </c>
      <c r="O852" s="25" t="s">
        <v>67</v>
      </c>
      <c r="P852" s="26" t="s">
        <v>68</v>
      </c>
      <c r="Q852" s="26"/>
      <c r="R852" s="26"/>
      <c r="S852" s="26"/>
      <c r="T852" s="26"/>
      <c r="U852" s="26"/>
      <c r="V852" s="45">
        <v>5000</v>
      </c>
      <c r="W852" s="45"/>
      <c r="X852" s="30">
        <v>5000</v>
      </c>
      <c r="Y852" s="34" t="s">
        <v>2749</v>
      </c>
      <c r="Z852" s="29" t="s">
        <v>52</v>
      </c>
      <c r="AA852" s="29"/>
      <c r="AB852" s="29"/>
      <c r="AC852" s="29" t="s">
        <v>3065</v>
      </c>
      <c r="AD852" s="31" t="s">
        <v>30</v>
      </c>
      <c r="AE852" s="31" t="s">
        <v>52</v>
      </c>
    </row>
    <row r="853" spans="1:31" ht="36.75" x14ac:dyDescent="0.25">
      <c r="A853" s="24" t="s">
        <v>1040</v>
      </c>
      <c r="B853" s="25">
        <v>6</v>
      </c>
      <c r="C853" s="25" t="s">
        <v>30</v>
      </c>
      <c r="D853" s="26" t="s">
        <v>52</v>
      </c>
      <c r="E853" s="32" t="s">
        <v>3066</v>
      </c>
      <c r="F853" s="32" t="s">
        <v>3067</v>
      </c>
      <c r="G853" s="33" t="s">
        <v>3068</v>
      </c>
      <c r="H853" s="32" t="s">
        <v>2802</v>
      </c>
      <c r="I853" s="25">
        <v>2019</v>
      </c>
      <c r="J853" s="25">
        <v>2030</v>
      </c>
      <c r="K853" s="25" t="s">
        <v>57</v>
      </c>
      <c r="L853" s="25"/>
      <c r="M853" s="25"/>
      <c r="N853" s="25" t="s">
        <v>3069</v>
      </c>
      <c r="O853" s="25" t="s">
        <v>67</v>
      </c>
      <c r="P853" s="26" t="s">
        <v>68</v>
      </c>
      <c r="Q853" s="26"/>
      <c r="R853" s="26"/>
      <c r="S853" s="26"/>
      <c r="T853" s="26"/>
      <c r="U853" s="26"/>
      <c r="V853" s="45">
        <v>470559</v>
      </c>
      <c r="W853" s="45"/>
      <c r="X853" s="30">
        <v>470559</v>
      </c>
      <c r="Y853" s="34" t="s">
        <v>2759</v>
      </c>
      <c r="Z853" s="29" t="s">
        <v>52</v>
      </c>
      <c r="AA853" s="29"/>
      <c r="AB853" s="29"/>
      <c r="AC853" s="29" t="s">
        <v>3065</v>
      </c>
      <c r="AD853" s="31" t="s">
        <v>30</v>
      </c>
      <c r="AE853" s="31" t="s">
        <v>52</v>
      </c>
    </row>
    <row r="854" spans="1:31" ht="36.75" x14ac:dyDescent="0.25">
      <c r="A854" s="24" t="s">
        <v>1040</v>
      </c>
      <c r="B854" s="25">
        <v>7</v>
      </c>
      <c r="C854" s="25" t="s">
        <v>30</v>
      </c>
      <c r="D854" s="26" t="s">
        <v>52</v>
      </c>
      <c r="E854" s="32" t="s">
        <v>3070</v>
      </c>
      <c r="F854" s="32" t="s">
        <v>3071</v>
      </c>
      <c r="G854" s="33" t="s">
        <v>3072</v>
      </c>
      <c r="H854" s="32" t="s">
        <v>2802</v>
      </c>
      <c r="I854" s="25">
        <v>2020</v>
      </c>
      <c r="J854" s="25">
        <v>2030</v>
      </c>
      <c r="K854" s="25" t="s">
        <v>36</v>
      </c>
      <c r="L854" s="25"/>
      <c r="M854" s="25"/>
      <c r="N854" s="25"/>
      <c r="O854" s="25" t="s">
        <v>67</v>
      </c>
      <c r="P854" s="26" t="s">
        <v>68</v>
      </c>
      <c r="Q854" s="26"/>
      <c r="R854" s="26"/>
      <c r="S854" s="26"/>
      <c r="T854" s="26"/>
      <c r="U854" s="26"/>
      <c r="V854" s="45">
        <v>6000</v>
      </c>
      <c r="W854" s="45"/>
      <c r="X854" s="30">
        <v>6000</v>
      </c>
      <c r="Y854" s="34" t="s">
        <v>2749</v>
      </c>
      <c r="Z854" s="29"/>
      <c r="AA854" s="29"/>
      <c r="AB854" s="29"/>
      <c r="AC854" s="29"/>
      <c r="AD854" s="31" t="s">
        <v>30</v>
      </c>
      <c r="AE854" s="31" t="s">
        <v>52</v>
      </c>
    </row>
    <row r="855" spans="1:31" ht="36.75" x14ac:dyDescent="0.25">
      <c r="A855" s="24" t="s">
        <v>1040</v>
      </c>
      <c r="B855" s="25">
        <v>8</v>
      </c>
      <c r="C855" s="25" t="s">
        <v>58</v>
      </c>
      <c r="D855" s="26" t="s">
        <v>52</v>
      </c>
      <c r="E855" s="32" t="s">
        <v>2818</v>
      </c>
      <c r="F855" s="32" t="s">
        <v>2819</v>
      </c>
      <c r="G855" s="33" t="s">
        <v>2820</v>
      </c>
      <c r="H855" s="32" t="s">
        <v>3073</v>
      </c>
      <c r="I855" s="25">
        <v>2019</v>
      </c>
      <c r="J855" s="25">
        <v>2025</v>
      </c>
      <c r="K855" s="25" t="s">
        <v>36</v>
      </c>
      <c r="L855" s="25"/>
      <c r="M855" s="25"/>
      <c r="N855" s="25" t="s">
        <v>3074</v>
      </c>
      <c r="O855" s="25" t="s">
        <v>67</v>
      </c>
      <c r="P855" s="26" t="s">
        <v>68</v>
      </c>
      <c r="Q855" s="26"/>
      <c r="R855" s="26"/>
      <c r="S855" s="26"/>
      <c r="T855" s="26"/>
      <c r="U855" s="26"/>
      <c r="V855" s="45">
        <v>0</v>
      </c>
      <c r="W855" s="45"/>
      <c r="X855" s="30">
        <v>0</v>
      </c>
      <c r="Y855" s="34" t="s">
        <v>2749</v>
      </c>
      <c r="Z855" s="29"/>
      <c r="AA855" s="29"/>
      <c r="AB855" s="29"/>
      <c r="AC855" s="29"/>
      <c r="AD855" s="31" t="s">
        <v>58</v>
      </c>
      <c r="AE855" s="31" t="s">
        <v>52</v>
      </c>
    </row>
    <row r="856" spans="1:31" ht="60.75" x14ac:dyDescent="0.25">
      <c r="A856" s="24" t="s">
        <v>1040</v>
      </c>
      <c r="B856" s="25">
        <v>9</v>
      </c>
      <c r="C856" s="25" t="s">
        <v>30</v>
      </c>
      <c r="D856" s="26" t="s">
        <v>52</v>
      </c>
      <c r="E856" s="32" t="s">
        <v>642</v>
      </c>
      <c r="F856" s="32" t="s">
        <v>3075</v>
      </c>
      <c r="G856" s="33" t="s">
        <v>2823</v>
      </c>
      <c r="H856" s="32" t="s">
        <v>3060</v>
      </c>
      <c r="I856" s="25">
        <v>2020</v>
      </c>
      <c r="J856" s="25">
        <v>2025</v>
      </c>
      <c r="K856" s="25" t="s">
        <v>36</v>
      </c>
      <c r="L856" s="25"/>
      <c r="M856" s="25"/>
      <c r="N856" s="25"/>
      <c r="O856" s="25" t="s">
        <v>67</v>
      </c>
      <c r="P856" s="26" t="s">
        <v>68</v>
      </c>
      <c r="Q856" s="26"/>
      <c r="R856" s="26"/>
      <c r="S856" s="26"/>
      <c r="T856" s="26"/>
      <c r="U856" s="26"/>
      <c r="V856" s="45">
        <v>2692</v>
      </c>
      <c r="W856" s="45"/>
      <c r="X856" s="30">
        <v>2692</v>
      </c>
      <c r="Y856" s="34" t="s">
        <v>2749</v>
      </c>
      <c r="Z856" s="29"/>
      <c r="AA856" s="29"/>
      <c r="AB856" s="29"/>
      <c r="AC856" s="29"/>
      <c r="AD856" s="31" t="s">
        <v>30</v>
      </c>
      <c r="AE856" s="31" t="s">
        <v>52</v>
      </c>
    </row>
    <row r="857" spans="1:31" ht="72.75" x14ac:dyDescent="0.25">
      <c r="A857" s="24" t="s">
        <v>1040</v>
      </c>
      <c r="B857" s="25">
        <v>10</v>
      </c>
      <c r="C857" s="25" t="s">
        <v>30</v>
      </c>
      <c r="D857" s="26" t="s">
        <v>90</v>
      </c>
      <c r="E857" s="32" t="s">
        <v>3076</v>
      </c>
      <c r="F857" s="32" t="s">
        <v>3077</v>
      </c>
      <c r="G857" s="33" t="s">
        <v>3078</v>
      </c>
      <c r="H857" s="32" t="s">
        <v>3060</v>
      </c>
      <c r="I857" s="25">
        <v>2020</v>
      </c>
      <c r="J857" s="25">
        <v>2030</v>
      </c>
      <c r="K857" s="25" t="s">
        <v>36</v>
      </c>
      <c r="L857" s="25"/>
      <c r="M857" s="25"/>
      <c r="N857" s="25" t="s">
        <v>289</v>
      </c>
      <c r="O857" s="25" t="s">
        <v>1097</v>
      </c>
      <c r="P857" s="26" t="s">
        <v>39</v>
      </c>
      <c r="Q857" s="26"/>
      <c r="R857" s="26"/>
      <c r="S857" s="26"/>
      <c r="T857" s="26"/>
      <c r="U857" s="26"/>
      <c r="V857" s="45">
        <v>7000</v>
      </c>
      <c r="W857" s="45"/>
      <c r="X857" s="30">
        <v>7000</v>
      </c>
      <c r="Y857" s="34" t="s">
        <v>2749</v>
      </c>
      <c r="Z857" s="29"/>
      <c r="AA857" s="29"/>
      <c r="AB857" s="29"/>
      <c r="AC857" s="29"/>
      <c r="AD857" s="31" t="s">
        <v>30</v>
      </c>
      <c r="AE857" s="31" t="s">
        <v>90</v>
      </c>
    </row>
    <row r="858" spans="1:31" ht="36.75" x14ac:dyDescent="0.25">
      <c r="A858" s="24" t="s">
        <v>1040</v>
      </c>
      <c r="B858" s="25">
        <v>11</v>
      </c>
      <c r="C858" s="25" t="s">
        <v>30</v>
      </c>
      <c r="D858" s="26" t="s">
        <v>52</v>
      </c>
      <c r="E858" s="32" t="s">
        <v>1294</v>
      </c>
      <c r="F858" s="32" t="s">
        <v>1295</v>
      </c>
      <c r="G858" s="33" t="s">
        <v>2841</v>
      </c>
      <c r="H858" s="32" t="s">
        <v>3060</v>
      </c>
      <c r="I858" s="25">
        <v>2025</v>
      </c>
      <c r="J858" s="25">
        <v>2025</v>
      </c>
      <c r="K858" s="25" t="s">
        <v>36</v>
      </c>
      <c r="L858" s="25"/>
      <c r="M858" s="25"/>
      <c r="N858" s="25"/>
      <c r="O858" s="25" t="s">
        <v>67</v>
      </c>
      <c r="P858" s="26" t="s">
        <v>68</v>
      </c>
      <c r="Q858" s="26"/>
      <c r="R858" s="26"/>
      <c r="S858" s="26"/>
      <c r="T858" s="26"/>
      <c r="U858" s="26"/>
      <c r="V858" s="45">
        <v>5000</v>
      </c>
      <c r="W858" s="45"/>
      <c r="X858" s="30">
        <v>5000</v>
      </c>
      <c r="Y858" s="34" t="s">
        <v>2749</v>
      </c>
      <c r="Z858" s="29"/>
      <c r="AA858" s="29"/>
      <c r="AB858" s="29"/>
      <c r="AC858" s="29"/>
      <c r="AD858" s="31" t="s">
        <v>30</v>
      </c>
      <c r="AE858" s="31" t="s">
        <v>52</v>
      </c>
    </row>
    <row r="859" spans="1:31" ht="48.75" x14ac:dyDescent="0.25">
      <c r="A859" s="24" t="s">
        <v>1040</v>
      </c>
      <c r="B859" s="25">
        <v>12</v>
      </c>
      <c r="C859" s="25" t="s">
        <v>30</v>
      </c>
      <c r="D859" s="26" t="s">
        <v>52</v>
      </c>
      <c r="E859" s="32" t="s">
        <v>3079</v>
      </c>
      <c r="F859" s="32" t="s">
        <v>3080</v>
      </c>
      <c r="G859" s="33" t="s">
        <v>3081</v>
      </c>
      <c r="H859" s="32" t="s">
        <v>3060</v>
      </c>
      <c r="I859" s="25">
        <v>2019</v>
      </c>
      <c r="J859" s="25">
        <v>2020</v>
      </c>
      <c r="K859" s="25" t="s">
        <v>36</v>
      </c>
      <c r="L859" s="25"/>
      <c r="M859" s="25"/>
      <c r="N859" s="25"/>
      <c r="O859" s="25" t="s">
        <v>67</v>
      </c>
      <c r="P859" s="26" t="s">
        <v>68</v>
      </c>
      <c r="Q859" s="26"/>
      <c r="R859" s="26"/>
      <c r="S859" s="26"/>
      <c r="T859" s="26"/>
      <c r="U859" s="26"/>
      <c r="V859" s="45">
        <v>2000</v>
      </c>
      <c r="W859" s="45"/>
      <c r="X859" s="30">
        <v>2000</v>
      </c>
      <c r="Y859" s="34" t="s">
        <v>2749</v>
      </c>
      <c r="Z859" s="29"/>
      <c r="AA859" s="29"/>
      <c r="AB859" s="29"/>
      <c r="AC859" s="29"/>
      <c r="AD859" s="31" t="s">
        <v>30</v>
      </c>
      <c r="AE859" s="31" t="s">
        <v>52</v>
      </c>
    </row>
    <row r="860" spans="1:31" ht="24.75" x14ac:dyDescent="0.25">
      <c r="A860" s="24" t="s">
        <v>1040</v>
      </c>
      <c r="B860" s="25">
        <v>13</v>
      </c>
      <c r="C860" s="25" t="s">
        <v>58</v>
      </c>
      <c r="D860" s="26" t="s">
        <v>47</v>
      </c>
      <c r="E860" s="32" t="s">
        <v>1311</v>
      </c>
      <c r="F860" s="32" t="s">
        <v>1312</v>
      </c>
      <c r="G860" s="33" t="s">
        <v>3082</v>
      </c>
      <c r="H860" s="32" t="s">
        <v>3060</v>
      </c>
      <c r="I860" s="25">
        <v>2019</v>
      </c>
      <c r="J860" s="25">
        <v>2030</v>
      </c>
      <c r="K860" s="25" t="s">
        <v>36</v>
      </c>
      <c r="L860" s="25"/>
      <c r="M860" s="25"/>
      <c r="N860" s="25" t="s">
        <v>3083</v>
      </c>
      <c r="O860" s="25" t="s">
        <v>46</v>
      </c>
      <c r="P860" s="26" t="s">
        <v>38</v>
      </c>
      <c r="Q860" s="26"/>
      <c r="R860" s="26"/>
      <c r="S860" s="26"/>
      <c r="T860" s="26"/>
      <c r="U860" s="26"/>
      <c r="V860" s="45">
        <v>13500</v>
      </c>
      <c r="W860" s="45">
        <v>80000</v>
      </c>
      <c r="X860" s="30">
        <v>893500</v>
      </c>
      <c r="Y860" s="34" t="s">
        <v>2759</v>
      </c>
      <c r="Z860" s="29"/>
      <c r="AA860" s="29"/>
      <c r="AB860" s="29"/>
      <c r="AC860" s="29"/>
      <c r="AD860" s="31" t="s">
        <v>58</v>
      </c>
      <c r="AE860" s="31" t="s">
        <v>47</v>
      </c>
    </row>
    <row r="861" spans="1:31" ht="36.75" x14ac:dyDescent="0.25">
      <c r="A861" s="24" t="s">
        <v>1040</v>
      </c>
      <c r="B861" s="25">
        <v>14</v>
      </c>
      <c r="C861" s="25" t="s">
        <v>30</v>
      </c>
      <c r="D861" s="26" t="s">
        <v>47</v>
      </c>
      <c r="E861" s="32" t="s">
        <v>622</v>
      </c>
      <c r="F861" s="32" t="s">
        <v>2848</v>
      </c>
      <c r="G861" s="33" t="s">
        <v>3084</v>
      </c>
      <c r="H861" s="32" t="s">
        <v>3060</v>
      </c>
      <c r="I861" s="25">
        <v>2020</v>
      </c>
      <c r="J861" s="25">
        <v>2030</v>
      </c>
      <c r="K861" s="25" t="s">
        <v>36</v>
      </c>
      <c r="L861" s="25"/>
      <c r="M861" s="25"/>
      <c r="N861" s="25" t="s">
        <v>3085</v>
      </c>
      <c r="O861" s="25" t="s">
        <v>46</v>
      </c>
      <c r="P861" s="26" t="s">
        <v>38</v>
      </c>
      <c r="Q861" s="26"/>
      <c r="R861" s="26"/>
      <c r="S861" s="26"/>
      <c r="T861" s="26"/>
      <c r="U861" s="26"/>
      <c r="V861" s="45">
        <v>5000</v>
      </c>
      <c r="W861" s="45"/>
      <c r="X861" s="30">
        <v>5000</v>
      </c>
      <c r="Y861" s="34" t="s">
        <v>2749</v>
      </c>
      <c r="Z861" s="29"/>
      <c r="AA861" s="29"/>
      <c r="AB861" s="29"/>
      <c r="AC861" s="29"/>
      <c r="AD861" s="31" t="s">
        <v>30</v>
      </c>
      <c r="AE861" s="31" t="s">
        <v>47</v>
      </c>
    </row>
    <row r="862" spans="1:31" ht="36.75" x14ac:dyDescent="0.25">
      <c r="A862" s="24" t="s">
        <v>1040</v>
      </c>
      <c r="B862" s="25">
        <v>15</v>
      </c>
      <c r="C862" s="25" t="s">
        <v>58</v>
      </c>
      <c r="D862" s="26" t="s">
        <v>47</v>
      </c>
      <c r="E862" s="32" t="s">
        <v>3086</v>
      </c>
      <c r="F862" s="32" t="s">
        <v>3087</v>
      </c>
      <c r="G862" s="33" t="s">
        <v>3088</v>
      </c>
      <c r="H862" s="32" t="s">
        <v>3060</v>
      </c>
      <c r="I862" s="25">
        <v>2020</v>
      </c>
      <c r="J862" s="25">
        <v>2030</v>
      </c>
      <c r="K862" s="25" t="s">
        <v>36</v>
      </c>
      <c r="L862" s="25"/>
      <c r="M862" s="25"/>
      <c r="N862" s="25"/>
      <c r="O862" s="25" t="s">
        <v>46</v>
      </c>
      <c r="P862" s="26" t="s">
        <v>128</v>
      </c>
      <c r="Q862" s="26"/>
      <c r="R862" s="26"/>
      <c r="S862" s="26"/>
      <c r="T862" s="26"/>
      <c r="U862" s="26"/>
      <c r="V862" s="45">
        <v>3000</v>
      </c>
      <c r="W862" s="45"/>
      <c r="X862" s="30">
        <v>3000</v>
      </c>
      <c r="Y862" s="34" t="s">
        <v>2749</v>
      </c>
      <c r="Z862" s="29"/>
      <c r="AA862" s="29"/>
      <c r="AB862" s="29"/>
      <c r="AC862" s="29"/>
      <c r="AD862" s="31" t="s">
        <v>58</v>
      </c>
      <c r="AE862" s="31" t="s">
        <v>47</v>
      </c>
    </row>
    <row r="863" spans="1:31" ht="60.75" x14ac:dyDescent="0.25">
      <c r="A863" s="24" t="s">
        <v>1040</v>
      </c>
      <c r="B863" s="25">
        <v>16</v>
      </c>
      <c r="C863" s="25" t="s">
        <v>30</v>
      </c>
      <c r="D863" s="26" t="s">
        <v>90</v>
      </c>
      <c r="E863" s="32" t="s">
        <v>3089</v>
      </c>
      <c r="F863" s="32" t="s">
        <v>3090</v>
      </c>
      <c r="G863" s="33" t="s">
        <v>3091</v>
      </c>
      <c r="H863" s="32" t="s">
        <v>3060</v>
      </c>
      <c r="I863" s="25">
        <v>2020</v>
      </c>
      <c r="J863" s="25">
        <v>2030</v>
      </c>
      <c r="K863" s="25" t="s">
        <v>36</v>
      </c>
      <c r="L863" s="25"/>
      <c r="M863" s="25"/>
      <c r="N863" s="25"/>
      <c r="O863" s="25"/>
      <c r="P863" s="26" t="s">
        <v>186</v>
      </c>
      <c r="Q863" s="26"/>
      <c r="R863" s="26"/>
      <c r="S863" s="26"/>
      <c r="T863" s="26"/>
      <c r="U863" s="26"/>
      <c r="V863" s="45">
        <v>15000</v>
      </c>
      <c r="W863" s="45"/>
      <c r="X863" s="30">
        <v>15000</v>
      </c>
      <c r="Y863" s="34" t="s">
        <v>2749</v>
      </c>
      <c r="Z863" s="29" t="s">
        <v>106</v>
      </c>
      <c r="AA863" s="29"/>
      <c r="AB863" s="29"/>
      <c r="AC863" s="29" t="s">
        <v>354</v>
      </c>
      <c r="AD863" s="31" t="s">
        <v>30</v>
      </c>
      <c r="AE863" s="31" t="s">
        <v>90</v>
      </c>
    </row>
    <row r="864" spans="1:31" ht="84.75" x14ac:dyDescent="0.25">
      <c r="A864" s="24" t="s">
        <v>1035</v>
      </c>
      <c r="B864" s="25">
        <v>1</v>
      </c>
      <c r="C864" s="25" t="s">
        <v>30</v>
      </c>
      <c r="D864" s="26" t="s">
        <v>135</v>
      </c>
      <c r="E864" s="32" t="s">
        <v>3152</v>
      </c>
      <c r="F864" s="32" t="s">
        <v>3153</v>
      </c>
      <c r="G864" s="33" t="s">
        <v>3154</v>
      </c>
      <c r="H864" s="32" t="s">
        <v>3155</v>
      </c>
      <c r="I864" s="25">
        <v>2019</v>
      </c>
      <c r="J864" s="25">
        <v>2025</v>
      </c>
      <c r="K864" s="25" t="s">
        <v>36</v>
      </c>
      <c r="L864" s="25"/>
      <c r="M864" s="25"/>
      <c r="N864" s="25"/>
      <c r="O864" s="25" t="s">
        <v>37</v>
      </c>
      <c r="P864" s="26" t="s">
        <v>605</v>
      </c>
      <c r="Q864" s="26" t="s">
        <v>39</v>
      </c>
      <c r="R864" s="26" t="s">
        <v>150</v>
      </c>
      <c r="S864" s="26"/>
      <c r="T864" s="26"/>
      <c r="U864" s="26"/>
      <c r="V864" s="45"/>
      <c r="W864" s="45"/>
      <c r="X864" s="30"/>
      <c r="Y864" s="34"/>
      <c r="Z864" s="29" t="s">
        <v>300</v>
      </c>
      <c r="AA864" s="29"/>
      <c r="AB864" s="29"/>
      <c r="AC864" s="29"/>
      <c r="AD864" s="31" t="s">
        <v>30</v>
      </c>
      <c r="AE864" s="31" t="s">
        <v>135</v>
      </c>
    </row>
    <row r="865" spans="1:31" ht="72.75" x14ac:dyDescent="0.25">
      <c r="A865" s="24" t="s">
        <v>1035</v>
      </c>
      <c r="B865" s="25">
        <v>2</v>
      </c>
      <c r="C865" s="25" t="s">
        <v>30</v>
      </c>
      <c r="D865" s="26" t="s">
        <v>135</v>
      </c>
      <c r="E865" s="32" t="s">
        <v>3156</v>
      </c>
      <c r="F865" s="32" t="s">
        <v>3157</v>
      </c>
      <c r="G865" s="33" t="s">
        <v>3158</v>
      </c>
      <c r="H865" s="32" t="s">
        <v>3159</v>
      </c>
      <c r="I865" s="25">
        <v>2017</v>
      </c>
      <c r="J865" s="25">
        <v>2030</v>
      </c>
      <c r="K865" s="25" t="s">
        <v>57</v>
      </c>
      <c r="L865" s="25"/>
      <c r="M865" s="25"/>
      <c r="N865" s="25"/>
      <c r="O865" s="25" t="s">
        <v>37</v>
      </c>
      <c r="P865" s="26" t="s">
        <v>3160</v>
      </c>
      <c r="Q865" s="26"/>
      <c r="R865" s="26"/>
      <c r="S865" s="26"/>
      <c r="T865" s="26"/>
      <c r="U865" s="26"/>
      <c r="V865" s="45"/>
      <c r="W865" s="45"/>
      <c r="X865" s="30">
        <v>0</v>
      </c>
      <c r="Y865" s="34"/>
      <c r="Z865" s="29" t="s">
        <v>52</v>
      </c>
      <c r="AA865" s="29"/>
      <c r="AB865" s="29"/>
      <c r="AC865" s="29"/>
      <c r="AD865" s="31" t="s">
        <v>30</v>
      </c>
      <c r="AE865" s="31" t="s">
        <v>135</v>
      </c>
    </row>
    <row r="866" spans="1:31" ht="84.75" x14ac:dyDescent="0.25">
      <c r="A866" s="24" t="s">
        <v>1035</v>
      </c>
      <c r="B866" s="25">
        <v>3</v>
      </c>
      <c r="C866" s="25" t="s">
        <v>30</v>
      </c>
      <c r="D866" s="26" t="s">
        <v>1348</v>
      </c>
      <c r="E866" s="32" t="s">
        <v>3161</v>
      </c>
      <c r="F866" s="32" t="s">
        <v>3162</v>
      </c>
      <c r="G866" s="33" t="s">
        <v>3163</v>
      </c>
      <c r="H866" s="32" t="s">
        <v>1529</v>
      </c>
      <c r="I866" s="25">
        <v>2017</v>
      </c>
      <c r="J866" s="25">
        <v>2030</v>
      </c>
      <c r="K866" s="25" t="s">
        <v>57</v>
      </c>
      <c r="L866" s="25"/>
      <c r="M866" s="25"/>
      <c r="N866" s="25"/>
      <c r="O866" s="25" t="s">
        <v>37</v>
      </c>
      <c r="P866" s="26" t="s">
        <v>144</v>
      </c>
      <c r="Q866" s="26" t="s">
        <v>460</v>
      </c>
      <c r="R866" s="26"/>
      <c r="S866" s="26"/>
      <c r="T866" s="26"/>
      <c r="U866" s="26"/>
      <c r="V866" s="45"/>
      <c r="W866" s="45"/>
      <c r="X866" s="30">
        <v>0</v>
      </c>
      <c r="Y866" s="34"/>
      <c r="Z866" s="29" t="s">
        <v>557</v>
      </c>
      <c r="AA866" s="29"/>
      <c r="AB866" s="29"/>
      <c r="AC866" s="29"/>
      <c r="AD866" s="31" t="s">
        <v>30</v>
      </c>
      <c r="AE866" s="31" t="s">
        <v>1348</v>
      </c>
    </row>
    <row r="867" spans="1:31" ht="48.75" x14ac:dyDescent="0.25">
      <c r="A867" s="24" t="s">
        <v>1035</v>
      </c>
      <c r="B867" s="25">
        <v>4</v>
      </c>
      <c r="C867" s="25" t="s">
        <v>30</v>
      </c>
      <c r="D867" s="26" t="s">
        <v>145</v>
      </c>
      <c r="E867" s="32" t="s">
        <v>3164</v>
      </c>
      <c r="F867" s="32" t="s">
        <v>3165</v>
      </c>
      <c r="G867" s="33" t="s">
        <v>3166</v>
      </c>
      <c r="H867" s="32" t="s">
        <v>2663</v>
      </c>
      <c r="I867" s="25">
        <v>2019</v>
      </c>
      <c r="J867" s="25">
        <v>2020</v>
      </c>
      <c r="K867" s="25" t="s">
        <v>36</v>
      </c>
      <c r="L867" s="25" t="s">
        <v>139</v>
      </c>
      <c r="M867" s="25" t="s">
        <v>139</v>
      </c>
      <c r="N867" s="25"/>
      <c r="O867" s="25" t="s">
        <v>37</v>
      </c>
      <c r="P867" s="26" t="s">
        <v>123</v>
      </c>
      <c r="Q867" s="26" t="s">
        <v>150</v>
      </c>
      <c r="R867" s="26" t="s">
        <v>605</v>
      </c>
      <c r="S867" s="26"/>
      <c r="T867" s="26"/>
      <c r="U867" s="26"/>
      <c r="V867" s="45"/>
      <c r="W867" s="45"/>
      <c r="X867" s="30"/>
      <c r="Y867" s="34"/>
      <c r="Z867" s="29" t="s">
        <v>145</v>
      </c>
      <c r="AA867" s="29"/>
      <c r="AB867" s="29"/>
      <c r="AC867" s="29" t="s">
        <v>3167</v>
      </c>
      <c r="AD867" s="31" t="s">
        <v>30</v>
      </c>
      <c r="AE867" s="31" t="s">
        <v>145</v>
      </c>
    </row>
    <row r="868" spans="1:31" ht="48.75" x14ac:dyDescent="0.25">
      <c r="A868" s="24" t="s">
        <v>1035</v>
      </c>
      <c r="B868" s="25">
        <v>5</v>
      </c>
      <c r="C868" s="25" t="s">
        <v>30</v>
      </c>
      <c r="D868" s="26" t="s">
        <v>145</v>
      </c>
      <c r="E868" s="32" t="s">
        <v>3168</v>
      </c>
      <c r="F868" s="32" t="s">
        <v>3169</v>
      </c>
      <c r="G868" s="33" t="s">
        <v>3170</v>
      </c>
      <c r="H868" s="32" t="s">
        <v>2663</v>
      </c>
      <c r="I868" s="25">
        <v>2017</v>
      </c>
      <c r="J868" s="25">
        <v>2030</v>
      </c>
      <c r="K868" s="25" t="s">
        <v>57</v>
      </c>
      <c r="L868" s="25" t="s">
        <v>139</v>
      </c>
      <c r="M868" s="25" t="s">
        <v>139</v>
      </c>
      <c r="N868" s="25"/>
      <c r="O868" s="25" t="s">
        <v>37</v>
      </c>
      <c r="P868" s="26" t="s">
        <v>186</v>
      </c>
      <c r="Q868" s="26" t="s">
        <v>150</v>
      </c>
      <c r="R868" s="26" t="s">
        <v>605</v>
      </c>
      <c r="S868" s="26"/>
      <c r="T868" s="26"/>
      <c r="U868" s="26"/>
      <c r="V868" s="45"/>
      <c r="W868" s="45"/>
      <c r="X868" s="30">
        <v>0</v>
      </c>
      <c r="Y868" s="34"/>
      <c r="Z868" s="29" t="s">
        <v>145</v>
      </c>
      <c r="AA868" s="29"/>
      <c r="AB868" s="29"/>
      <c r="AC868" s="29" t="s">
        <v>3171</v>
      </c>
      <c r="AD868" s="31" t="s">
        <v>30</v>
      </c>
      <c r="AE868" s="31" t="s">
        <v>145</v>
      </c>
    </row>
    <row r="869" spans="1:31" ht="24.75" x14ac:dyDescent="0.25">
      <c r="A869" s="24" t="s">
        <v>1035</v>
      </c>
      <c r="B869" s="25">
        <v>6</v>
      </c>
      <c r="C869" s="25" t="s">
        <v>30</v>
      </c>
      <c r="D869" s="26" t="s">
        <v>145</v>
      </c>
      <c r="E869" s="32" t="s">
        <v>3172</v>
      </c>
      <c r="F869" s="32" t="s">
        <v>3173</v>
      </c>
      <c r="G869" s="33" t="s">
        <v>3174</v>
      </c>
      <c r="H869" s="32" t="s">
        <v>3155</v>
      </c>
      <c r="I869" s="25">
        <v>2017</v>
      </c>
      <c r="J869" s="25">
        <v>2030</v>
      </c>
      <c r="K869" s="25" t="s">
        <v>57</v>
      </c>
      <c r="L869" s="25"/>
      <c r="M869" s="25"/>
      <c r="N869" s="25"/>
      <c r="O869" s="25" t="s">
        <v>37</v>
      </c>
      <c r="P869" s="26" t="s">
        <v>150</v>
      </c>
      <c r="Q869" s="26"/>
      <c r="R869" s="26"/>
      <c r="S869" s="26"/>
      <c r="T869" s="26"/>
      <c r="U869" s="26"/>
      <c r="V869" s="45"/>
      <c r="W869" s="45"/>
      <c r="X869" s="30">
        <v>0</v>
      </c>
      <c r="Y869" s="34"/>
      <c r="Z869" s="29" t="s">
        <v>106</v>
      </c>
      <c r="AA869" s="29"/>
      <c r="AB869" s="29"/>
      <c r="AC869" s="29"/>
      <c r="AD869" s="31" t="s">
        <v>30</v>
      </c>
      <c r="AE869" s="31" t="s">
        <v>145</v>
      </c>
    </row>
    <row r="870" spans="1:31" ht="36.75" x14ac:dyDescent="0.25">
      <c r="A870" s="24" t="s">
        <v>1035</v>
      </c>
      <c r="B870" s="25">
        <v>7</v>
      </c>
      <c r="C870" s="25" t="s">
        <v>30</v>
      </c>
      <c r="D870" s="26" t="s">
        <v>52</v>
      </c>
      <c r="E870" s="32" t="s">
        <v>3175</v>
      </c>
      <c r="F870" s="32" t="s">
        <v>3176</v>
      </c>
      <c r="G870" s="33" t="s">
        <v>3177</v>
      </c>
      <c r="H870" s="32" t="s">
        <v>2663</v>
      </c>
      <c r="I870" s="25">
        <v>2018</v>
      </c>
      <c r="J870" s="25">
        <v>2025</v>
      </c>
      <c r="K870" s="25" t="s">
        <v>36</v>
      </c>
      <c r="L870" s="25"/>
      <c r="M870" s="25" t="s">
        <v>139</v>
      </c>
      <c r="N870" s="25"/>
      <c r="O870" s="25" t="s">
        <v>67</v>
      </c>
      <c r="P870" s="26" t="s">
        <v>68</v>
      </c>
      <c r="Q870" s="26" t="s">
        <v>396</v>
      </c>
      <c r="R870" s="26" t="s">
        <v>720</v>
      </c>
      <c r="S870" s="26"/>
      <c r="T870" s="26"/>
      <c r="U870" s="26"/>
      <c r="V870" s="45"/>
      <c r="W870" s="45"/>
      <c r="X870" s="30"/>
      <c r="Y870" s="34"/>
      <c r="Z870" s="29" t="s">
        <v>52</v>
      </c>
      <c r="AA870" s="29"/>
      <c r="AB870" s="29"/>
      <c r="AC870" s="29"/>
      <c r="AD870" s="31" t="s">
        <v>30</v>
      </c>
      <c r="AE870" s="31" t="s">
        <v>52</v>
      </c>
    </row>
    <row r="871" spans="1:31" ht="60.75" x14ac:dyDescent="0.25">
      <c r="A871" s="24" t="s">
        <v>1035</v>
      </c>
      <c r="B871" s="25">
        <v>8</v>
      </c>
      <c r="C871" s="25" t="s">
        <v>216</v>
      </c>
      <c r="D871" s="26" t="s">
        <v>52</v>
      </c>
      <c r="E871" s="32" t="s">
        <v>3178</v>
      </c>
      <c r="F871" s="32" t="s">
        <v>3179</v>
      </c>
      <c r="G871" s="33" t="s">
        <v>3180</v>
      </c>
      <c r="H871" s="32" t="s">
        <v>3181</v>
      </c>
      <c r="I871" s="25">
        <v>2019</v>
      </c>
      <c r="J871" s="25">
        <v>2028</v>
      </c>
      <c r="K871" s="25" t="s">
        <v>57</v>
      </c>
      <c r="L871" s="25"/>
      <c r="M871" s="25"/>
      <c r="N871" s="25"/>
      <c r="O871" s="25" t="s">
        <v>67</v>
      </c>
      <c r="P871" s="26" t="s">
        <v>68</v>
      </c>
      <c r="Q871" s="26" t="s">
        <v>396</v>
      </c>
      <c r="R871" s="26"/>
      <c r="S871" s="26"/>
      <c r="T871" s="26"/>
      <c r="U871" s="26"/>
      <c r="V871" s="45"/>
      <c r="W871" s="45"/>
      <c r="X871" s="30">
        <v>0</v>
      </c>
      <c r="Y871" s="34"/>
      <c r="Z871" s="29" t="s">
        <v>52</v>
      </c>
      <c r="AA871" s="29"/>
      <c r="AB871" s="29"/>
      <c r="AC871" s="29"/>
      <c r="AD871" s="31" t="s">
        <v>216</v>
      </c>
      <c r="AE871" s="31" t="s">
        <v>52</v>
      </c>
    </row>
    <row r="872" spans="1:31" ht="48.75" x14ac:dyDescent="0.25">
      <c r="A872" s="24" t="s">
        <v>1035</v>
      </c>
      <c r="B872" s="25">
        <v>9</v>
      </c>
      <c r="C872" s="25" t="s">
        <v>30</v>
      </c>
      <c r="D872" s="26" t="s">
        <v>52</v>
      </c>
      <c r="E872" s="32" t="s">
        <v>3182</v>
      </c>
      <c r="F872" s="32" t="s">
        <v>3183</v>
      </c>
      <c r="G872" s="33" t="s">
        <v>3184</v>
      </c>
      <c r="H872" s="32" t="s">
        <v>2663</v>
      </c>
      <c r="I872" s="25">
        <v>2018</v>
      </c>
      <c r="J872" s="25">
        <v>2024</v>
      </c>
      <c r="K872" s="25" t="s">
        <v>36</v>
      </c>
      <c r="L872" s="25"/>
      <c r="M872" s="25"/>
      <c r="N872" s="25"/>
      <c r="O872" s="25" t="s">
        <v>67</v>
      </c>
      <c r="P872" s="26" t="s">
        <v>68</v>
      </c>
      <c r="Q872" s="26"/>
      <c r="R872" s="26"/>
      <c r="S872" s="26"/>
      <c r="T872" s="26"/>
      <c r="U872" s="26"/>
      <c r="V872" s="45"/>
      <c r="W872" s="45"/>
      <c r="X872" s="30">
        <v>0</v>
      </c>
      <c r="Y872" s="34"/>
      <c r="Z872" s="29" t="s">
        <v>52</v>
      </c>
      <c r="AA872" s="29"/>
      <c r="AB872" s="29"/>
      <c r="AC872" s="29"/>
      <c r="AD872" s="31" t="s">
        <v>30</v>
      </c>
      <c r="AE872" s="31" t="s">
        <v>52</v>
      </c>
    </row>
    <row r="873" spans="1:31" ht="36.75" x14ac:dyDescent="0.25">
      <c r="A873" s="24" t="s">
        <v>1035</v>
      </c>
      <c r="B873" s="25">
        <v>10</v>
      </c>
      <c r="C873" s="25" t="s">
        <v>30</v>
      </c>
      <c r="D873" s="26" t="s">
        <v>52</v>
      </c>
      <c r="E873" s="32" t="s">
        <v>3185</v>
      </c>
      <c r="F873" s="32" t="s">
        <v>3186</v>
      </c>
      <c r="G873" s="33" t="s">
        <v>3187</v>
      </c>
      <c r="H873" s="32" t="s">
        <v>2663</v>
      </c>
      <c r="I873" s="25">
        <v>2018</v>
      </c>
      <c r="J873" s="25">
        <v>2020</v>
      </c>
      <c r="K873" s="25" t="s">
        <v>57</v>
      </c>
      <c r="L873" s="25"/>
      <c r="M873" s="25"/>
      <c r="N873" s="25"/>
      <c r="O873" s="25" t="s">
        <v>67</v>
      </c>
      <c r="P873" s="26" t="s">
        <v>68</v>
      </c>
      <c r="Q873" s="26"/>
      <c r="R873" s="26"/>
      <c r="S873" s="26"/>
      <c r="T873" s="26"/>
      <c r="U873" s="26"/>
      <c r="V873" s="45"/>
      <c r="W873" s="45"/>
      <c r="X873" s="30">
        <v>0</v>
      </c>
      <c r="Y873" s="34"/>
      <c r="Z873" s="29" t="s">
        <v>52</v>
      </c>
      <c r="AA873" s="29"/>
      <c r="AB873" s="29"/>
      <c r="AC873" s="29"/>
      <c r="AD873" s="31" t="s">
        <v>30</v>
      </c>
      <c r="AE873" s="31" t="s">
        <v>52</v>
      </c>
    </row>
    <row r="874" spans="1:31" ht="48.75" x14ac:dyDescent="0.25">
      <c r="A874" s="24" t="s">
        <v>1035</v>
      </c>
      <c r="B874" s="25">
        <v>11</v>
      </c>
      <c r="C874" s="25" t="s">
        <v>233</v>
      </c>
      <c r="D874" s="26" t="s">
        <v>52</v>
      </c>
      <c r="E874" s="32" t="s">
        <v>3188</v>
      </c>
      <c r="F874" s="32" t="s">
        <v>3189</v>
      </c>
      <c r="G874" s="33" t="s">
        <v>3190</v>
      </c>
      <c r="H874" s="32" t="s">
        <v>2663</v>
      </c>
      <c r="I874" s="25">
        <v>2018</v>
      </c>
      <c r="J874" s="25">
        <v>2030</v>
      </c>
      <c r="K874" s="25" t="s">
        <v>36</v>
      </c>
      <c r="L874" s="25"/>
      <c r="M874" s="25" t="s">
        <v>139</v>
      </c>
      <c r="N874" s="25"/>
      <c r="O874" s="25" t="s">
        <v>111</v>
      </c>
      <c r="P874" s="26" t="s">
        <v>39</v>
      </c>
      <c r="Q874" s="26" t="s">
        <v>40</v>
      </c>
      <c r="R874" s="26" t="s">
        <v>123</v>
      </c>
      <c r="S874" s="26"/>
      <c r="T874" s="26"/>
      <c r="U874" s="26"/>
      <c r="V874" s="45"/>
      <c r="W874" s="45"/>
      <c r="X874" s="30">
        <v>0</v>
      </c>
      <c r="Y874" s="34"/>
      <c r="Z874" s="29" t="s">
        <v>52</v>
      </c>
      <c r="AA874" s="29"/>
      <c r="AB874" s="29"/>
      <c r="AC874" s="29"/>
      <c r="AD874" s="31" t="s">
        <v>233</v>
      </c>
      <c r="AE874" s="31" t="s">
        <v>52</v>
      </c>
    </row>
    <row r="875" spans="1:31" ht="96.75" x14ac:dyDescent="0.25">
      <c r="A875" s="24" t="s">
        <v>1035</v>
      </c>
      <c r="B875" s="25">
        <v>12</v>
      </c>
      <c r="C875" s="25" t="s">
        <v>233</v>
      </c>
      <c r="D875" s="26" t="s">
        <v>52</v>
      </c>
      <c r="E875" s="32" t="s">
        <v>3191</v>
      </c>
      <c r="F875" s="32" t="s">
        <v>3192</v>
      </c>
      <c r="G875" s="33" t="s">
        <v>3193</v>
      </c>
      <c r="H875" s="32" t="s">
        <v>2663</v>
      </c>
      <c r="I875" s="25">
        <v>2019</v>
      </c>
      <c r="J875" s="25">
        <v>2028</v>
      </c>
      <c r="K875" s="25" t="s">
        <v>36</v>
      </c>
      <c r="L875" s="25"/>
      <c r="M875" s="25"/>
      <c r="N875" s="25"/>
      <c r="O875" s="25" t="s">
        <v>67</v>
      </c>
      <c r="P875" s="26" t="s">
        <v>396</v>
      </c>
      <c r="Q875" s="26" t="s">
        <v>123</v>
      </c>
      <c r="R875" s="26"/>
      <c r="S875" s="26"/>
      <c r="T875" s="26"/>
      <c r="U875" s="26"/>
      <c r="V875" s="45"/>
      <c r="W875" s="45"/>
      <c r="X875" s="30">
        <v>0</v>
      </c>
      <c r="Y875" s="34"/>
      <c r="Z875" s="29" t="s">
        <v>52</v>
      </c>
      <c r="AA875" s="29"/>
      <c r="AB875" s="29"/>
      <c r="AC875" s="29"/>
      <c r="AD875" s="31" t="s">
        <v>233</v>
      </c>
      <c r="AE875" s="31" t="s">
        <v>52</v>
      </c>
    </row>
    <row r="876" spans="1:31" ht="60.75" x14ac:dyDescent="0.25">
      <c r="A876" s="24" t="s">
        <v>1035</v>
      </c>
      <c r="B876" s="25">
        <v>13</v>
      </c>
      <c r="C876" s="25" t="s">
        <v>58</v>
      </c>
      <c r="D876" s="26" t="s">
        <v>590</v>
      </c>
      <c r="E876" s="32" t="s">
        <v>3194</v>
      </c>
      <c r="F876" s="32" t="s">
        <v>3195</v>
      </c>
      <c r="G876" s="33" t="s">
        <v>3196</v>
      </c>
      <c r="H876" s="32" t="s">
        <v>2663</v>
      </c>
      <c r="I876" s="25">
        <v>2020</v>
      </c>
      <c r="J876" s="25">
        <v>2024</v>
      </c>
      <c r="K876" s="25" t="s">
        <v>36</v>
      </c>
      <c r="L876" s="25"/>
      <c r="M876" s="25"/>
      <c r="N876" s="25"/>
      <c r="O876" s="25" t="s">
        <v>37</v>
      </c>
      <c r="P876" s="26" t="s">
        <v>605</v>
      </c>
      <c r="Q876" s="26"/>
      <c r="R876" s="26"/>
      <c r="S876" s="26"/>
      <c r="T876" s="26"/>
      <c r="U876" s="26"/>
      <c r="V876" s="45"/>
      <c r="W876" s="45"/>
      <c r="X876" s="30">
        <v>0</v>
      </c>
      <c r="Y876" s="34"/>
      <c r="Z876" s="29" t="s">
        <v>106</v>
      </c>
      <c r="AA876" s="29"/>
      <c r="AB876" s="29"/>
      <c r="AC876" s="29"/>
      <c r="AD876" s="31" t="s">
        <v>58</v>
      </c>
      <c r="AE876" s="31" t="s">
        <v>590</v>
      </c>
    </row>
    <row r="877" spans="1:31" ht="36.75" x14ac:dyDescent="0.25">
      <c r="A877" s="24" t="s">
        <v>1035</v>
      </c>
      <c r="B877" s="25">
        <v>14</v>
      </c>
      <c r="C877" s="25" t="s">
        <v>30</v>
      </c>
      <c r="D877" s="26" t="s">
        <v>590</v>
      </c>
      <c r="E877" s="32" t="s">
        <v>3197</v>
      </c>
      <c r="F877" s="32" t="s">
        <v>3198</v>
      </c>
      <c r="G877" s="33" t="s">
        <v>3199</v>
      </c>
      <c r="H877" s="32" t="s">
        <v>2663</v>
      </c>
      <c r="I877" s="25">
        <v>2019</v>
      </c>
      <c r="J877" s="25">
        <v>2022</v>
      </c>
      <c r="K877" s="25" t="s">
        <v>36</v>
      </c>
      <c r="L877" s="25"/>
      <c r="M877" s="25"/>
      <c r="N877" s="25"/>
      <c r="O877" s="25" t="s">
        <v>37</v>
      </c>
      <c r="P877" s="26" t="s">
        <v>605</v>
      </c>
      <c r="Q877" s="26"/>
      <c r="R877" s="26"/>
      <c r="S877" s="26"/>
      <c r="T877" s="26"/>
      <c r="U877" s="26"/>
      <c r="V877" s="45"/>
      <c r="W877" s="45"/>
      <c r="X877" s="30"/>
      <c r="Y877" s="34"/>
      <c r="Z877" s="29" t="s">
        <v>106</v>
      </c>
      <c r="AA877" s="29"/>
      <c r="AB877" s="29"/>
      <c r="AC877" s="29"/>
      <c r="AD877" s="31" t="s">
        <v>30</v>
      </c>
      <c r="AE877" s="31" t="s">
        <v>590</v>
      </c>
    </row>
    <row r="878" spans="1:31" ht="36.75" x14ac:dyDescent="0.25">
      <c r="A878" s="24" t="s">
        <v>1035</v>
      </c>
      <c r="B878" s="25">
        <v>15</v>
      </c>
      <c r="C878" s="25" t="s">
        <v>30</v>
      </c>
      <c r="D878" s="26" t="s">
        <v>90</v>
      </c>
      <c r="E878" s="32" t="s">
        <v>3200</v>
      </c>
      <c r="F878" s="32" t="s">
        <v>3201</v>
      </c>
      <c r="G878" s="33" t="s">
        <v>3202</v>
      </c>
      <c r="H878" s="32" t="s">
        <v>2663</v>
      </c>
      <c r="I878" s="25">
        <v>2019</v>
      </c>
      <c r="J878" s="25">
        <v>2020</v>
      </c>
      <c r="K878" s="25" t="s">
        <v>36</v>
      </c>
      <c r="L878" s="25"/>
      <c r="M878" s="25"/>
      <c r="N878" s="25"/>
      <c r="O878" s="25" t="s">
        <v>37</v>
      </c>
      <c r="P878" s="26" t="s">
        <v>605</v>
      </c>
      <c r="Q878" s="26" t="s">
        <v>144</v>
      </c>
      <c r="R878" s="26"/>
      <c r="S878" s="26"/>
      <c r="T878" s="26"/>
      <c r="U878" s="26"/>
      <c r="V878" s="45"/>
      <c r="W878" s="45"/>
      <c r="X878" s="30"/>
      <c r="Y878" s="34"/>
      <c r="Z878" s="29" t="s">
        <v>300</v>
      </c>
      <c r="AA878" s="29"/>
      <c r="AB878" s="29"/>
      <c r="AC878" s="29"/>
      <c r="AD878" s="31" t="s">
        <v>30</v>
      </c>
      <c r="AE878" s="31" t="s">
        <v>90</v>
      </c>
    </row>
    <row r="879" spans="1:31" ht="96.75" x14ac:dyDescent="0.25">
      <c r="A879" s="24" t="s">
        <v>1035</v>
      </c>
      <c r="B879" s="25">
        <v>16</v>
      </c>
      <c r="C879" s="25" t="s">
        <v>30</v>
      </c>
      <c r="D879" s="26" t="s">
        <v>90</v>
      </c>
      <c r="E879" s="32" t="s">
        <v>3203</v>
      </c>
      <c r="F879" s="32" t="s">
        <v>3204</v>
      </c>
      <c r="G879" s="33" t="s">
        <v>3205</v>
      </c>
      <c r="H879" s="32" t="s">
        <v>3181</v>
      </c>
      <c r="I879" s="25">
        <v>2019</v>
      </c>
      <c r="J879" s="25">
        <v>2020</v>
      </c>
      <c r="K879" s="25" t="s">
        <v>36</v>
      </c>
      <c r="L879" s="25" t="s">
        <v>139</v>
      </c>
      <c r="M879" s="25"/>
      <c r="N879" s="25"/>
      <c r="O879" s="25" t="s">
        <v>37</v>
      </c>
      <c r="P879" s="26" t="s">
        <v>605</v>
      </c>
      <c r="Q879" s="26" t="s">
        <v>144</v>
      </c>
      <c r="R879" s="26"/>
      <c r="S879" s="26"/>
      <c r="T879" s="26"/>
      <c r="U879" s="26"/>
      <c r="V879" s="45"/>
      <c r="W879" s="45"/>
      <c r="X879" s="30"/>
      <c r="Y879" s="34"/>
      <c r="Z879" s="29" t="s">
        <v>285</v>
      </c>
      <c r="AA879" s="29"/>
      <c r="AB879" s="29"/>
      <c r="AC879" s="29" t="s">
        <v>3206</v>
      </c>
      <c r="AD879" s="31" t="s">
        <v>30</v>
      </c>
      <c r="AE879" s="31" t="s">
        <v>90</v>
      </c>
    </row>
    <row r="880" spans="1:31" ht="60.75" x14ac:dyDescent="0.25">
      <c r="A880" s="24" t="s">
        <v>1035</v>
      </c>
      <c r="B880" s="25">
        <v>17</v>
      </c>
      <c r="C880" s="25" t="s">
        <v>233</v>
      </c>
      <c r="D880" s="26" t="s">
        <v>90</v>
      </c>
      <c r="E880" s="32" t="s">
        <v>3207</v>
      </c>
      <c r="F880" s="32" t="s">
        <v>3208</v>
      </c>
      <c r="G880" s="33" t="s">
        <v>3209</v>
      </c>
      <c r="H880" s="32" t="s">
        <v>3181</v>
      </c>
      <c r="I880" s="25">
        <v>2018</v>
      </c>
      <c r="J880" s="25">
        <v>2028</v>
      </c>
      <c r="K880" s="25" t="s">
        <v>36</v>
      </c>
      <c r="L880" s="25"/>
      <c r="M880" s="25"/>
      <c r="N880" s="25"/>
      <c r="O880" s="25" t="s">
        <v>111</v>
      </c>
      <c r="P880" s="26" t="s">
        <v>39</v>
      </c>
      <c r="Q880" s="26" t="s">
        <v>123</v>
      </c>
      <c r="R880" s="26"/>
      <c r="S880" s="26"/>
      <c r="T880" s="26"/>
      <c r="U880" s="26"/>
      <c r="V880" s="45"/>
      <c r="W880" s="45"/>
      <c r="X880" s="30">
        <v>0</v>
      </c>
      <c r="Y880" s="34"/>
      <c r="Z880" s="29" t="s">
        <v>52</v>
      </c>
      <c r="AA880" s="29"/>
      <c r="AB880" s="29"/>
      <c r="AC880" s="29"/>
      <c r="AD880" s="31" t="s">
        <v>233</v>
      </c>
      <c r="AE880" s="31" t="s">
        <v>90</v>
      </c>
    </row>
    <row r="881" spans="1:31" ht="48.75" x14ac:dyDescent="0.25">
      <c r="A881" s="24" t="s">
        <v>1035</v>
      </c>
      <c r="B881" s="25">
        <v>18</v>
      </c>
      <c r="C881" s="25" t="s">
        <v>30</v>
      </c>
      <c r="D881" s="26" t="s">
        <v>90</v>
      </c>
      <c r="E881" s="32" t="s">
        <v>3210</v>
      </c>
      <c r="F881" s="32" t="s">
        <v>3211</v>
      </c>
      <c r="G881" s="33" t="s">
        <v>3212</v>
      </c>
      <c r="H881" s="32" t="s">
        <v>3181</v>
      </c>
      <c r="I881" s="25">
        <v>2018</v>
      </c>
      <c r="J881" s="25">
        <v>2028</v>
      </c>
      <c r="K881" s="25" t="s">
        <v>36</v>
      </c>
      <c r="L881" s="25"/>
      <c r="M881" s="25"/>
      <c r="N881" s="25"/>
      <c r="O881" s="25" t="s">
        <v>111</v>
      </c>
      <c r="P881" s="26" t="s">
        <v>39</v>
      </c>
      <c r="Q881" s="26" t="s">
        <v>40</v>
      </c>
      <c r="R881" s="26" t="s">
        <v>123</v>
      </c>
      <c r="S881" s="26"/>
      <c r="T881" s="26"/>
      <c r="U881" s="26"/>
      <c r="V881" s="45"/>
      <c r="W881" s="45"/>
      <c r="X881" s="30">
        <v>0</v>
      </c>
      <c r="Y881" s="34"/>
      <c r="Z881" s="29" t="s">
        <v>52</v>
      </c>
      <c r="AA881" s="29"/>
      <c r="AB881" s="29"/>
      <c r="AC881" s="29"/>
      <c r="AD881" s="31" t="s">
        <v>30</v>
      </c>
      <c r="AE881" s="31" t="s">
        <v>90</v>
      </c>
    </row>
    <row r="882" spans="1:31" ht="48.75" x14ac:dyDescent="0.25">
      <c r="A882" s="24" t="s">
        <v>1035</v>
      </c>
      <c r="B882" s="25">
        <v>19</v>
      </c>
      <c r="C882" s="25" t="s">
        <v>30</v>
      </c>
      <c r="D882" s="26" t="s">
        <v>90</v>
      </c>
      <c r="E882" s="32" t="s">
        <v>3213</v>
      </c>
      <c r="F882" s="32" t="s">
        <v>3214</v>
      </c>
      <c r="G882" s="33" t="s">
        <v>3215</v>
      </c>
      <c r="H882" s="32" t="s">
        <v>3181</v>
      </c>
      <c r="I882" s="25">
        <v>2018</v>
      </c>
      <c r="J882" s="25">
        <v>2030</v>
      </c>
      <c r="K882" s="25" t="s">
        <v>36</v>
      </c>
      <c r="L882" s="25" t="s">
        <v>139</v>
      </c>
      <c r="M882" s="25"/>
      <c r="N882" s="25"/>
      <c r="O882" s="25" t="s">
        <v>37</v>
      </c>
      <c r="P882" s="26" t="s">
        <v>635</v>
      </c>
      <c r="Q882" s="26" t="s">
        <v>39</v>
      </c>
      <c r="R882" s="26" t="s">
        <v>68</v>
      </c>
      <c r="S882" s="26"/>
      <c r="T882" s="26"/>
      <c r="U882" s="26"/>
      <c r="V882" s="45"/>
      <c r="W882" s="45"/>
      <c r="X882" s="30"/>
      <c r="Y882" s="34"/>
      <c r="Z882" s="29" t="s">
        <v>300</v>
      </c>
      <c r="AA882" s="29"/>
      <c r="AB882" s="29"/>
      <c r="AC882" s="29" t="s">
        <v>3216</v>
      </c>
      <c r="AD882" s="31" t="s">
        <v>30</v>
      </c>
      <c r="AE882" s="31" t="s">
        <v>90</v>
      </c>
    </row>
    <row r="883" spans="1:31" ht="72.75" x14ac:dyDescent="0.25">
      <c r="A883" s="24" t="s">
        <v>1035</v>
      </c>
      <c r="B883" s="25">
        <v>20</v>
      </c>
      <c r="C883" s="25" t="s">
        <v>233</v>
      </c>
      <c r="D883" s="26" t="s">
        <v>90</v>
      </c>
      <c r="E883" s="32" t="s">
        <v>3217</v>
      </c>
      <c r="F883" s="32" t="s">
        <v>3218</v>
      </c>
      <c r="G883" s="33" t="s">
        <v>3219</v>
      </c>
      <c r="H883" s="32" t="s">
        <v>2663</v>
      </c>
      <c r="I883" s="25">
        <v>2021</v>
      </c>
      <c r="J883" s="25">
        <v>2026</v>
      </c>
      <c r="K883" s="25" t="s">
        <v>36</v>
      </c>
      <c r="L883" s="25"/>
      <c r="M883" s="25"/>
      <c r="N883" s="25"/>
      <c r="O883" s="25" t="s">
        <v>46</v>
      </c>
      <c r="P883" s="26" t="s">
        <v>3220</v>
      </c>
      <c r="Q883" s="26" t="s">
        <v>128</v>
      </c>
      <c r="R883" s="26"/>
      <c r="S883" s="26"/>
      <c r="T883" s="26"/>
      <c r="U883" s="26"/>
      <c r="V883" s="45"/>
      <c r="W883" s="45"/>
      <c r="X883" s="30">
        <v>0</v>
      </c>
      <c r="Y883" s="34"/>
      <c r="Z883" s="29" t="s">
        <v>221</v>
      </c>
      <c r="AA883" s="29"/>
      <c r="AB883" s="29"/>
      <c r="AC883" s="29"/>
      <c r="AD883" s="31" t="s">
        <v>233</v>
      </c>
      <c r="AE883" s="31" t="s">
        <v>90</v>
      </c>
    </row>
    <row r="884" spans="1:31" ht="156.75" x14ac:dyDescent="0.25">
      <c r="A884" s="24" t="s">
        <v>1035</v>
      </c>
      <c r="B884" s="25">
        <v>21</v>
      </c>
      <c r="C884" s="25" t="s">
        <v>216</v>
      </c>
      <c r="D884" s="26" t="s">
        <v>47</v>
      </c>
      <c r="E884" s="32" t="s">
        <v>3221</v>
      </c>
      <c r="F884" s="32" t="s">
        <v>3222</v>
      </c>
      <c r="G884" s="33" t="s">
        <v>3223</v>
      </c>
      <c r="H884" s="32" t="s">
        <v>221</v>
      </c>
      <c r="I884" s="25">
        <v>2017</v>
      </c>
      <c r="J884" s="25">
        <v>2030</v>
      </c>
      <c r="K884" s="25" t="s">
        <v>57</v>
      </c>
      <c r="L884" s="25"/>
      <c r="M884" s="25"/>
      <c r="N884" s="25"/>
      <c r="O884" s="25" t="s">
        <v>46</v>
      </c>
      <c r="P884" s="26" t="s">
        <v>38</v>
      </c>
      <c r="Q884" s="26"/>
      <c r="R884" s="26"/>
      <c r="S884" s="26"/>
      <c r="T884" s="26"/>
      <c r="U884" s="26"/>
      <c r="V884" s="45"/>
      <c r="W884" s="45"/>
      <c r="X884" s="30"/>
      <c r="Y884" s="34"/>
      <c r="Z884" s="29" t="s">
        <v>221</v>
      </c>
      <c r="AA884" s="29"/>
      <c r="AB884" s="29"/>
      <c r="AC884" s="29" t="s">
        <v>3224</v>
      </c>
      <c r="AD884" s="31" t="s">
        <v>216</v>
      </c>
      <c r="AE884" s="31" t="s">
        <v>47</v>
      </c>
    </row>
    <row r="885" spans="1:31" ht="144.75" x14ac:dyDescent="0.25">
      <c r="A885" s="24" t="s">
        <v>1035</v>
      </c>
      <c r="B885" s="25">
        <v>22</v>
      </c>
      <c r="C885" s="25" t="s">
        <v>216</v>
      </c>
      <c r="D885" s="26" t="s">
        <v>47</v>
      </c>
      <c r="E885" s="32" t="s">
        <v>3225</v>
      </c>
      <c r="F885" s="32" t="s">
        <v>3226</v>
      </c>
      <c r="G885" s="33" t="s">
        <v>3227</v>
      </c>
      <c r="H885" s="32" t="s">
        <v>3228</v>
      </c>
      <c r="I885" s="25">
        <v>2018</v>
      </c>
      <c r="J885" s="25">
        <v>2028</v>
      </c>
      <c r="K885" s="25" t="s">
        <v>57</v>
      </c>
      <c r="L885" s="25"/>
      <c r="M885" s="25"/>
      <c r="N885" s="25"/>
      <c r="O885" s="25" t="s">
        <v>46</v>
      </c>
      <c r="P885" s="26" t="s">
        <v>38</v>
      </c>
      <c r="Q885" s="26"/>
      <c r="R885" s="26"/>
      <c r="S885" s="26"/>
      <c r="T885" s="26"/>
      <c r="U885" s="26"/>
      <c r="V885" s="45"/>
      <c r="W885" s="45"/>
      <c r="X885" s="30"/>
      <c r="Y885" s="34"/>
      <c r="Z885" s="29" t="s">
        <v>221</v>
      </c>
      <c r="AA885" s="29"/>
      <c r="AB885" s="29"/>
      <c r="AC885" s="29" t="s">
        <v>3229</v>
      </c>
      <c r="AD885" s="31" t="s">
        <v>216</v>
      </c>
      <c r="AE885" s="31" t="s">
        <v>47</v>
      </c>
    </row>
    <row r="886" spans="1:31" ht="72.75" x14ac:dyDescent="0.25">
      <c r="A886" s="24" t="s">
        <v>1035</v>
      </c>
      <c r="B886" s="25">
        <v>23</v>
      </c>
      <c r="C886" s="25" t="s">
        <v>233</v>
      </c>
      <c r="D886" s="26" t="s">
        <v>47</v>
      </c>
      <c r="E886" s="32" t="s">
        <v>3230</v>
      </c>
      <c r="F886" s="32" t="s">
        <v>3231</v>
      </c>
      <c r="G886" s="33" t="s">
        <v>3232</v>
      </c>
      <c r="H886" s="32" t="s">
        <v>3233</v>
      </c>
      <c r="I886" s="25">
        <v>2018</v>
      </c>
      <c r="J886" s="25">
        <v>2022</v>
      </c>
      <c r="K886" s="25" t="s">
        <v>36</v>
      </c>
      <c r="L886" s="25"/>
      <c r="M886" s="25"/>
      <c r="N886" s="25"/>
      <c r="O886" s="25" t="s">
        <v>37</v>
      </c>
      <c r="P886" s="26" t="s">
        <v>307</v>
      </c>
      <c r="Q886" s="26" t="s">
        <v>317</v>
      </c>
      <c r="R886" s="26" t="s">
        <v>248</v>
      </c>
      <c r="S886" s="26"/>
      <c r="T886" s="26"/>
      <c r="U886" s="26"/>
      <c r="V886" s="45"/>
      <c r="W886" s="45"/>
      <c r="X886" s="30"/>
      <c r="Y886" s="34"/>
      <c r="Z886" s="29" t="s">
        <v>300</v>
      </c>
      <c r="AA886" s="29"/>
      <c r="AB886" s="29"/>
      <c r="AC886" s="29" t="s">
        <v>3234</v>
      </c>
      <c r="AD886" s="31" t="s">
        <v>233</v>
      </c>
      <c r="AE886" s="31" t="s">
        <v>47</v>
      </c>
    </row>
    <row r="887" spans="1:31" ht="48.75" x14ac:dyDescent="0.25">
      <c r="A887" s="24" t="s">
        <v>1035</v>
      </c>
      <c r="B887" s="25">
        <v>24</v>
      </c>
      <c r="C887" s="25" t="s">
        <v>233</v>
      </c>
      <c r="D887" s="26" t="s">
        <v>47</v>
      </c>
      <c r="E887" s="32" t="s">
        <v>3235</v>
      </c>
      <c r="F887" s="32" t="s">
        <v>3236</v>
      </c>
      <c r="G887" s="33" t="s">
        <v>3237</v>
      </c>
      <c r="H887" s="32" t="s">
        <v>2663</v>
      </c>
      <c r="I887" s="25">
        <v>2019</v>
      </c>
      <c r="J887" s="25">
        <v>2030</v>
      </c>
      <c r="K887" s="25" t="s">
        <v>36</v>
      </c>
      <c r="L887" s="25"/>
      <c r="M887" s="25"/>
      <c r="N887" s="25"/>
      <c r="O887" s="25" t="s">
        <v>67</v>
      </c>
      <c r="P887" s="26" t="s">
        <v>307</v>
      </c>
      <c r="Q887" s="26" t="s">
        <v>317</v>
      </c>
      <c r="R887" s="26" t="s">
        <v>248</v>
      </c>
      <c r="S887" s="26"/>
      <c r="T887" s="26"/>
      <c r="U887" s="26"/>
      <c r="V887" s="45"/>
      <c r="W887" s="45"/>
      <c r="X887" s="30"/>
      <c r="Y887" s="34"/>
      <c r="Z887" s="29" t="s">
        <v>221</v>
      </c>
      <c r="AA887" s="29"/>
      <c r="AB887" s="29"/>
      <c r="AC887" s="29"/>
      <c r="AD887" s="31" t="s">
        <v>233</v>
      </c>
      <c r="AE887" s="31" t="s">
        <v>47</v>
      </c>
    </row>
    <row r="888" spans="1:31" ht="36.75" x14ac:dyDescent="0.25">
      <c r="A888" s="24" t="s">
        <v>1035</v>
      </c>
      <c r="B888" s="25">
        <v>25</v>
      </c>
      <c r="C888" s="25" t="s">
        <v>233</v>
      </c>
      <c r="D888" s="26" t="s">
        <v>291</v>
      </c>
      <c r="E888" s="32" t="s">
        <v>3238</v>
      </c>
      <c r="F888" s="32" t="s">
        <v>3239</v>
      </c>
      <c r="G888" s="33" t="s">
        <v>3240</v>
      </c>
      <c r="H888" s="32" t="s">
        <v>1713</v>
      </c>
      <c r="I888" s="25">
        <v>2019</v>
      </c>
      <c r="J888" s="25">
        <v>2030</v>
      </c>
      <c r="K888" s="25" t="s">
        <v>36</v>
      </c>
      <c r="L888" s="25"/>
      <c r="M888" s="25"/>
      <c r="N888" s="25"/>
      <c r="O888" s="25" t="s">
        <v>111</v>
      </c>
      <c r="P888" s="26" t="s">
        <v>39</v>
      </c>
      <c r="Q888" s="26" t="s">
        <v>40</v>
      </c>
      <c r="R888" s="26" t="s">
        <v>123</v>
      </c>
      <c r="S888" s="26"/>
      <c r="T888" s="26"/>
      <c r="U888" s="26"/>
      <c r="V888" s="45"/>
      <c r="W888" s="45"/>
      <c r="X888" s="30">
        <v>0</v>
      </c>
      <c r="Y888" s="34"/>
      <c r="Z888" s="29" t="s">
        <v>52</v>
      </c>
      <c r="AA888" s="29"/>
      <c r="AB888" s="29"/>
      <c r="AC888" s="29"/>
      <c r="AD888" s="31" t="s">
        <v>233</v>
      </c>
      <c r="AE888" s="31" t="s">
        <v>291</v>
      </c>
    </row>
    <row r="889" spans="1:31" ht="24.75" x14ac:dyDescent="0.25">
      <c r="A889" s="24" t="s">
        <v>1035</v>
      </c>
      <c r="B889" s="25">
        <v>26</v>
      </c>
      <c r="C889" s="25" t="s">
        <v>233</v>
      </c>
      <c r="D889" s="26" t="s">
        <v>291</v>
      </c>
      <c r="E889" s="32" t="s">
        <v>3241</v>
      </c>
      <c r="F889" s="32" t="s">
        <v>3242</v>
      </c>
      <c r="G889" s="33" t="s">
        <v>3243</v>
      </c>
      <c r="H889" s="32" t="s">
        <v>2663</v>
      </c>
      <c r="I889" s="25">
        <v>2017</v>
      </c>
      <c r="J889" s="25">
        <v>2018</v>
      </c>
      <c r="K889" s="25" t="s">
        <v>57</v>
      </c>
      <c r="L889" s="25"/>
      <c r="M889" s="25"/>
      <c r="N889" s="25"/>
      <c r="O889" s="25" t="s">
        <v>37</v>
      </c>
      <c r="P889" s="26" t="s">
        <v>80</v>
      </c>
      <c r="Q889" s="26" t="s">
        <v>605</v>
      </c>
      <c r="R889" s="26" t="s">
        <v>308</v>
      </c>
      <c r="S889" s="26"/>
      <c r="T889" s="26"/>
      <c r="U889" s="26"/>
      <c r="V889" s="45"/>
      <c r="W889" s="45"/>
      <c r="X889" s="30"/>
      <c r="Y889" s="34"/>
      <c r="Z889" s="29" t="s">
        <v>285</v>
      </c>
      <c r="AA889" s="29"/>
      <c r="AB889" s="29"/>
      <c r="AC889" s="29" t="s">
        <v>3206</v>
      </c>
      <c r="AD889" s="31" t="s">
        <v>233</v>
      </c>
      <c r="AE889" s="31" t="s">
        <v>291</v>
      </c>
    </row>
    <row r="890" spans="1:31" ht="24.75" x14ac:dyDescent="0.25">
      <c r="A890" s="24" t="s">
        <v>1035</v>
      </c>
      <c r="B890" s="25">
        <v>27</v>
      </c>
      <c r="C890" s="25" t="s">
        <v>58</v>
      </c>
      <c r="D890" s="26" t="s">
        <v>291</v>
      </c>
      <c r="E890" s="32" t="s">
        <v>3244</v>
      </c>
      <c r="F890" s="32" t="s">
        <v>3245</v>
      </c>
      <c r="G890" s="33" t="s">
        <v>3246</v>
      </c>
      <c r="H890" s="32" t="s">
        <v>2663</v>
      </c>
      <c r="I890" s="25">
        <v>2017</v>
      </c>
      <c r="J890" s="25">
        <v>2018</v>
      </c>
      <c r="K890" s="25" t="s">
        <v>57</v>
      </c>
      <c r="L890" s="25"/>
      <c r="M890" s="25" t="s">
        <v>139</v>
      </c>
      <c r="N890" s="25"/>
      <c r="O890" s="25" t="s">
        <v>37</v>
      </c>
      <c r="P890" s="26" t="s">
        <v>80</v>
      </c>
      <c r="Q890" s="26" t="s">
        <v>605</v>
      </c>
      <c r="R890" s="26"/>
      <c r="S890" s="26"/>
      <c r="T890" s="26"/>
      <c r="U890" s="26"/>
      <c r="V890" s="45"/>
      <c r="W890" s="45"/>
      <c r="X890" s="30"/>
      <c r="Y890" s="34"/>
      <c r="Z890" s="29" t="s">
        <v>285</v>
      </c>
      <c r="AA890" s="29"/>
      <c r="AB890" s="29"/>
      <c r="AC890" s="29" t="s">
        <v>3206</v>
      </c>
      <c r="AD890" s="31" t="s">
        <v>58</v>
      </c>
      <c r="AE890" s="31" t="s">
        <v>291</v>
      </c>
    </row>
    <row r="891" spans="1:31" ht="36.75" x14ac:dyDescent="0.25">
      <c r="A891" s="24" t="s">
        <v>1035</v>
      </c>
      <c r="B891" s="25">
        <v>28</v>
      </c>
      <c r="C891" s="25" t="s">
        <v>30</v>
      </c>
      <c r="D891" s="26" t="s">
        <v>291</v>
      </c>
      <c r="E891" s="32" t="s">
        <v>3247</v>
      </c>
      <c r="F891" s="32" t="s">
        <v>3248</v>
      </c>
      <c r="G891" s="33" t="s">
        <v>3249</v>
      </c>
      <c r="H891" s="32" t="s">
        <v>2663</v>
      </c>
      <c r="I891" s="25">
        <v>2018</v>
      </c>
      <c r="J891" s="25">
        <v>2030</v>
      </c>
      <c r="K891" s="25" t="s">
        <v>36</v>
      </c>
      <c r="L891" s="25"/>
      <c r="M891" s="25"/>
      <c r="N891" s="25"/>
      <c r="O891" s="25" t="s">
        <v>46</v>
      </c>
      <c r="P891" s="26" t="s">
        <v>128</v>
      </c>
      <c r="Q891" s="26" t="s">
        <v>112</v>
      </c>
      <c r="R891" s="26"/>
      <c r="S891" s="26"/>
      <c r="T891" s="26"/>
      <c r="U891" s="26"/>
      <c r="V891" s="45"/>
      <c r="W891" s="45"/>
      <c r="X891" s="30">
        <v>0</v>
      </c>
      <c r="Y891" s="34"/>
      <c r="Z891" s="29" t="s">
        <v>221</v>
      </c>
      <c r="AA891" s="29"/>
      <c r="AB891" s="29"/>
      <c r="AC891" s="29"/>
      <c r="AD891" s="31" t="s">
        <v>30</v>
      </c>
      <c r="AE891" s="31" t="s">
        <v>291</v>
      </c>
    </row>
    <row r="892" spans="1:31" ht="72.75" x14ac:dyDescent="0.25">
      <c r="A892" s="24" t="s">
        <v>1035</v>
      </c>
      <c r="B892" s="25">
        <v>29</v>
      </c>
      <c r="C892" s="25" t="s">
        <v>233</v>
      </c>
      <c r="D892" s="26" t="s">
        <v>291</v>
      </c>
      <c r="E892" s="32" t="s">
        <v>3250</v>
      </c>
      <c r="F892" s="32" t="s">
        <v>3251</v>
      </c>
      <c r="G892" s="33" t="s">
        <v>3252</v>
      </c>
      <c r="H892" s="32" t="s">
        <v>3228</v>
      </c>
      <c r="I892" s="25">
        <v>2018</v>
      </c>
      <c r="J892" s="25">
        <v>2030</v>
      </c>
      <c r="K892" s="25" t="s">
        <v>36</v>
      </c>
      <c r="L892" s="25"/>
      <c r="M892" s="25"/>
      <c r="N892" s="25"/>
      <c r="O892" s="25" t="s">
        <v>37</v>
      </c>
      <c r="P892" s="26" t="s">
        <v>80</v>
      </c>
      <c r="Q892" s="26" t="s">
        <v>308</v>
      </c>
      <c r="R892" s="26" t="s">
        <v>307</v>
      </c>
      <c r="S892" s="26"/>
      <c r="T892" s="26"/>
      <c r="U892" s="26"/>
      <c r="V892" s="45"/>
      <c r="W892" s="45"/>
      <c r="X892" s="30"/>
      <c r="Y892" s="34"/>
      <c r="Z892" s="29" t="s">
        <v>221</v>
      </c>
      <c r="AA892" s="29"/>
      <c r="AB892" s="29"/>
      <c r="AC892" s="29"/>
      <c r="AD892" s="31" t="s">
        <v>233</v>
      </c>
      <c r="AE892" s="31" t="s">
        <v>291</v>
      </c>
    </row>
    <row r="893" spans="1:31" ht="36.75" x14ac:dyDescent="0.25">
      <c r="A893" s="24" t="s">
        <v>1035</v>
      </c>
      <c r="B893" s="25">
        <v>30</v>
      </c>
      <c r="C893" s="25" t="s">
        <v>30</v>
      </c>
      <c r="D893" s="26" t="s">
        <v>291</v>
      </c>
      <c r="E893" s="32" t="s">
        <v>3253</v>
      </c>
      <c r="F893" s="32" t="s">
        <v>3254</v>
      </c>
      <c r="G893" s="33" t="s">
        <v>3255</v>
      </c>
      <c r="H893" s="32" t="s">
        <v>3155</v>
      </c>
      <c r="I893" s="25">
        <v>2020</v>
      </c>
      <c r="J893" s="25">
        <v>2025</v>
      </c>
      <c r="K893" s="25" t="s">
        <v>36</v>
      </c>
      <c r="L893" s="25"/>
      <c r="M893" s="25"/>
      <c r="N893" s="25"/>
      <c r="O893" s="25" t="s">
        <v>37</v>
      </c>
      <c r="P893" s="26" t="s">
        <v>150</v>
      </c>
      <c r="Q893" s="26" t="s">
        <v>128</v>
      </c>
      <c r="R893" s="26"/>
      <c r="S893" s="26"/>
      <c r="T893" s="26"/>
      <c r="U893" s="26"/>
      <c r="V893" s="45"/>
      <c r="W893" s="45"/>
      <c r="X893" s="30">
        <v>0</v>
      </c>
      <c r="Y893" s="34"/>
      <c r="Z893" s="29" t="s">
        <v>557</v>
      </c>
      <c r="AA893" s="29"/>
      <c r="AB893" s="29"/>
      <c r="AC893" s="29"/>
      <c r="AD893" s="31" t="s">
        <v>30</v>
      </c>
      <c r="AE893" s="31" t="s">
        <v>291</v>
      </c>
    </row>
    <row r="894" spans="1:31" ht="48.75" x14ac:dyDescent="0.25">
      <c r="A894" s="24" t="s">
        <v>1035</v>
      </c>
      <c r="B894" s="25">
        <v>31</v>
      </c>
      <c r="C894" s="25" t="s">
        <v>233</v>
      </c>
      <c r="D894" s="26" t="s">
        <v>291</v>
      </c>
      <c r="E894" s="32" t="s">
        <v>3256</v>
      </c>
      <c r="F894" s="32" t="s">
        <v>3257</v>
      </c>
      <c r="G894" s="33" t="s">
        <v>3258</v>
      </c>
      <c r="H894" s="32" t="s">
        <v>2663</v>
      </c>
      <c r="I894" s="25">
        <v>2019</v>
      </c>
      <c r="J894" s="25">
        <v>2030</v>
      </c>
      <c r="K894" s="25" t="s">
        <v>36</v>
      </c>
      <c r="L894" s="25"/>
      <c r="M894" s="25"/>
      <c r="N894" s="25"/>
      <c r="O894" s="25" t="s">
        <v>67</v>
      </c>
      <c r="P894" s="26" t="s">
        <v>396</v>
      </c>
      <c r="Q894" s="26" t="s">
        <v>779</v>
      </c>
      <c r="R894" s="26"/>
      <c r="S894" s="26"/>
      <c r="T894" s="26"/>
      <c r="U894" s="26"/>
      <c r="V894" s="45"/>
      <c r="W894" s="45"/>
      <c r="X894" s="30"/>
      <c r="Y894" s="34"/>
      <c r="Z894" s="29" t="s">
        <v>221</v>
      </c>
      <c r="AA894" s="29"/>
      <c r="AB894" s="29"/>
      <c r="AC894" s="29"/>
      <c r="AD894" s="31" t="s">
        <v>233</v>
      </c>
      <c r="AE894" s="31" t="s">
        <v>291</v>
      </c>
    </row>
    <row r="895" spans="1:31" ht="72.75" x14ac:dyDescent="0.25">
      <c r="A895" s="24" t="s">
        <v>1035</v>
      </c>
      <c r="B895" s="25">
        <v>32</v>
      </c>
      <c r="C895" s="25" t="s">
        <v>233</v>
      </c>
      <c r="D895" s="26" t="s">
        <v>181</v>
      </c>
      <c r="E895" s="32" t="s">
        <v>3259</v>
      </c>
      <c r="F895" s="32" t="s">
        <v>3260</v>
      </c>
      <c r="G895" s="33" t="s">
        <v>3261</v>
      </c>
      <c r="H895" s="32" t="s">
        <v>1515</v>
      </c>
      <c r="I895" s="25">
        <v>2019</v>
      </c>
      <c r="J895" s="25">
        <v>2030</v>
      </c>
      <c r="K895" s="25" t="s">
        <v>36</v>
      </c>
      <c r="L895" s="25"/>
      <c r="M895" s="25" t="s">
        <v>139</v>
      </c>
      <c r="N895" s="25"/>
      <c r="O895" s="25" t="s">
        <v>37</v>
      </c>
      <c r="P895" s="26" t="s">
        <v>186</v>
      </c>
      <c r="Q895" s="26" t="s">
        <v>461</v>
      </c>
      <c r="R895" s="26" t="s">
        <v>317</v>
      </c>
      <c r="S895" s="26"/>
      <c r="T895" s="26"/>
      <c r="U895" s="26"/>
      <c r="V895" s="45"/>
      <c r="W895" s="45"/>
      <c r="X895" s="30">
        <v>0</v>
      </c>
      <c r="Y895" s="34"/>
      <c r="Z895" s="29" t="s">
        <v>106</v>
      </c>
      <c r="AA895" s="29"/>
      <c r="AB895" s="29"/>
      <c r="AC895" s="29"/>
      <c r="AD895" s="31" t="s">
        <v>233</v>
      </c>
      <c r="AE895" s="31" t="s">
        <v>181</v>
      </c>
    </row>
    <row r="896" spans="1:31" ht="36.75" x14ac:dyDescent="0.25">
      <c r="A896" s="24" t="s">
        <v>1035</v>
      </c>
      <c r="B896" s="25">
        <v>33</v>
      </c>
      <c r="C896" s="25" t="s">
        <v>30</v>
      </c>
      <c r="D896" s="26" t="s">
        <v>181</v>
      </c>
      <c r="E896" s="32" t="s">
        <v>3262</v>
      </c>
      <c r="F896" s="32" t="s">
        <v>3263</v>
      </c>
      <c r="G896" s="33" t="s">
        <v>3264</v>
      </c>
      <c r="H896" s="32" t="s">
        <v>3265</v>
      </c>
      <c r="I896" s="25">
        <v>2018</v>
      </c>
      <c r="J896" s="25">
        <v>2030</v>
      </c>
      <c r="K896" s="25" t="s">
        <v>36</v>
      </c>
      <c r="L896" s="25"/>
      <c r="M896" s="25" t="s">
        <v>139</v>
      </c>
      <c r="N896" s="25"/>
      <c r="O896" s="25" t="s">
        <v>37</v>
      </c>
      <c r="P896" s="26" t="s">
        <v>186</v>
      </c>
      <c r="Q896" s="26" t="s">
        <v>3266</v>
      </c>
      <c r="R896" s="26" t="s">
        <v>360</v>
      </c>
      <c r="S896" s="26"/>
      <c r="T896" s="26"/>
      <c r="U896" s="26"/>
      <c r="V896" s="45"/>
      <c r="W896" s="45"/>
      <c r="X896" s="30">
        <v>0</v>
      </c>
      <c r="Y896" s="34"/>
      <c r="Z896" s="29" t="s">
        <v>106</v>
      </c>
      <c r="AA896" s="29"/>
      <c r="AB896" s="29"/>
      <c r="AC896" s="29" t="s">
        <v>3267</v>
      </c>
      <c r="AD896" s="31" t="s">
        <v>30</v>
      </c>
      <c r="AE896" s="31" t="s">
        <v>181</v>
      </c>
    </row>
    <row r="897" spans="1:31" ht="72.75" x14ac:dyDescent="0.25">
      <c r="A897" s="24" t="s">
        <v>1035</v>
      </c>
      <c r="B897" s="25">
        <v>34</v>
      </c>
      <c r="C897" s="25" t="s">
        <v>30</v>
      </c>
      <c r="D897" s="26" t="s">
        <v>181</v>
      </c>
      <c r="E897" s="32" t="s">
        <v>3268</v>
      </c>
      <c r="F897" s="32" t="s">
        <v>3269</v>
      </c>
      <c r="G897" s="33" t="s">
        <v>3270</v>
      </c>
      <c r="H897" s="32" t="s">
        <v>1529</v>
      </c>
      <c r="I897" s="25">
        <v>2018</v>
      </c>
      <c r="J897" s="25">
        <v>2024</v>
      </c>
      <c r="K897" s="25" t="s">
        <v>36</v>
      </c>
      <c r="L897" s="25"/>
      <c r="M897" s="25"/>
      <c r="N897" s="25"/>
      <c r="O897" s="25" t="s">
        <v>37</v>
      </c>
      <c r="P897" s="26" t="s">
        <v>144</v>
      </c>
      <c r="Q897" s="26" t="s">
        <v>460</v>
      </c>
      <c r="R897" s="26"/>
      <c r="S897" s="26"/>
      <c r="T897" s="26"/>
      <c r="U897" s="26"/>
      <c r="V897" s="45"/>
      <c r="W897" s="45"/>
      <c r="X897" s="30">
        <v>0</v>
      </c>
      <c r="Y897" s="34"/>
      <c r="Z897" s="29" t="s">
        <v>557</v>
      </c>
      <c r="AA897" s="29"/>
      <c r="AB897" s="29"/>
      <c r="AC897" s="29" t="s">
        <v>3271</v>
      </c>
      <c r="AD897" s="31" t="s">
        <v>30</v>
      </c>
      <c r="AE897" s="31" t="s">
        <v>181</v>
      </c>
    </row>
    <row r="898" spans="1:31" ht="60.75" x14ac:dyDescent="0.25">
      <c r="A898" s="24" t="s">
        <v>1035</v>
      </c>
      <c r="B898" s="25">
        <v>35</v>
      </c>
      <c r="C898" s="25" t="s">
        <v>30</v>
      </c>
      <c r="D898" s="26" t="s">
        <v>181</v>
      </c>
      <c r="E898" s="32" t="s">
        <v>3272</v>
      </c>
      <c r="F898" s="32" t="s">
        <v>3273</v>
      </c>
      <c r="G898" s="33" t="s">
        <v>3274</v>
      </c>
      <c r="H898" s="32" t="s">
        <v>3275</v>
      </c>
      <c r="I898" s="25">
        <v>2018</v>
      </c>
      <c r="J898" s="25">
        <v>2030</v>
      </c>
      <c r="K898" s="25" t="s">
        <v>36</v>
      </c>
      <c r="L898" s="25"/>
      <c r="M898" s="25"/>
      <c r="N898" s="25"/>
      <c r="O898" s="25" t="s">
        <v>37</v>
      </c>
      <c r="P898" s="26" t="s">
        <v>144</v>
      </c>
      <c r="Q898" s="26" t="s">
        <v>605</v>
      </c>
      <c r="R898" s="26"/>
      <c r="S898" s="26"/>
      <c r="T898" s="26"/>
      <c r="U898" s="26"/>
      <c r="V898" s="45"/>
      <c r="W898" s="45"/>
      <c r="X898" s="30">
        <v>0</v>
      </c>
      <c r="Y898" s="34"/>
      <c r="Z898" s="29" t="s">
        <v>106</v>
      </c>
      <c r="AA898" s="29"/>
      <c r="AB898" s="29"/>
      <c r="AC898" s="29"/>
      <c r="AD898" s="31" t="s">
        <v>30</v>
      </c>
      <c r="AE898" s="31" t="s">
        <v>181</v>
      </c>
    </row>
    <row r="899" spans="1:31" ht="36.75" x14ac:dyDescent="0.25">
      <c r="A899" s="24" t="s">
        <v>1035</v>
      </c>
      <c r="B899" s="25">
        <v>36</v>
      </c>
      <c r="C899" s="25" t="s">
        <v>30</v>
      </c>
      <c r="D899" s="26" t="s">
        <v>31</v>
      </c>
      <c r="E899" s="32" t="s">
        <v>3276</v>
      </c>
      <c r="F899" s="32" t="s">
        <v>3277</v>
      </c>
      <c r="G899" s="33" t="s">
        <v>3278</v>
      </c>
      <c r="H899" s="32" t="s">
        <v>2337</v>
      </c>
      <c r="I899" s="25">
        <v>2020</v>
      </c>
      <c r="J899" s="25">
        <v>2022</v>
      </c>
      <c r="K899" s="25" t="s">
        <v>36</v>
      </c>
      <c r="L899" s="25"/>
      <c r="M899" s="25" t="s">
        <v>139</v>
      </c>
      <c r="N899" s="25"/>
      <c r="O899" s="25" t="s">
        <v>37</v>
      </c>
      <c r="P899" s="26" t="s">
        <v>68</v>
      </c>
      <c r="Q899" s="26" t="s">
        <v>40</v>
      </c>
      <c r="R899" s="26" t="s">
        <v>112</v>
      </c>
      <c r="S899" s="26"/>
      <c r="T899" s="26"/>
      <c r="U899" s="26"/>
      <c r="V899" s="45"/>
      <c r="W899" s="45"/>
      <c r="X899" s="30"/>
      <c r="Y899" s="34"/>
      <c r="Z899" s="29" t="s">
        <v>106</v>
      </c>
      <c r="AA899" s="29" t="s">
        <v>400</v>
      </c>
      <c r="AB899" s="29" t="s">
        <v>221</v>
      </c>
      <c r="AC899" s="29"/>
      <c r="AD899" s="31" t="s">
        <v>30</v>
      </c>
      <c r="AE899" s="31" t="s">
        <v>31</v>
      </c>
    </row>
    <row r="900" spans="1:31" ht="168.75" x14ac:dyDescent="0.25">
      <c r="A900" s="24" t="s">
        <v>1035</v>
      </c>
      <c r="B900" s="25">
        <v>37</v>
      </c>
      <c r="C900" s="25" t="s">
        <v>30</v>
      </c>
      <c r="D900" s="26" t="s">
        <v>31</v>
      </c>
      <c r="E900" s="32" t="s">
        <v>3279</v>
      </c>
      <c r="F900" s="32" t="s">
        <v>3280</v>
      </c>
      <c r="G900" s="33" t="s">
        <v>3281</v>
      </c>
      <c r="H900" s="32" t="s">
        <v>2337</v>
      </c>
      <c r="I900" s="25">
        <v>2017</v>
      </c>
      <c r="J900" s="25">
        <v>2019</v>
      </c>
      <c r="K900" s="25" t="s">
        <v>36</v>
      </c>
      <c r="L900" s="25"/>
      <c r="M900" s="25" t="s">
        <v>139</v>
      </c>
      <c r="N900" s="25"/>
      <c r="O900" s="25"/>
      <c r="P900" s="26" t="s">
        <v>186</v>
      </c>
      <c r="Q900" s="26" t="s">
        <v>39</v>
      </c>
      <c r="R900" s="26" t="s">
        <v>68</v>
      </c>
      <c r="S900" s="26"/>
      <c r="T900" s="26"/>
      <c r="U900" s="26"/>
      <c r="V900" s="45"/>
      <c r="W900" s="45"/>
      <c r="X900" s="30"/>
      <c r="Y900" s="34"/>
      <c r="Z900" s="29" t="s">
        <v>106</v>
      </c>
      <c r="AA900" s="29" t="s">
        <v>52</v>
      </c>
      <c r="AB900" s="29" t="s">
        <v>557</v>
      </c>
      <c r="AC900" s="29" t="s">
        <v>3282</v>
      </c>
      <c r="AD900" s="31" t="s">
        <v>30</v>
      </c>
      <c r="AE900" s="31" t="s">
        <v>31</v>
      </c>
    </row>
    <row r="901" spans="1:31" ht="108.75" x14ac:dyDescent="0.25">
      <c r="A901" s="24" t="s">
        <v>1035</v>
      </c>
      <c r="B901" s="25">
        <v>38</v>
      </c>
      <c r="C901" s="25" t="s">
        <v>30</v>
      </c>
      <c r="D901" s="26" t="s">
        <v>31</v>
      </c>
      <c r="E901" s="32" t="s">
        <v>3283</v>
      </c>
      <c r="F901" s="32" t="s">
        <v>3284</v>
      </c>
      <c r="G901" s="33" t="s">
        <v>3285</v>
      </c>
      <c r="H901" s="32" t="s">
        <v>3265</v>
      </c>
      <c r="I901" s="25">
        <v>2018</v>
      </c>
      <c r="J901" s="25">
        <v>2030</v>
      </c>
      <c r="K901" s="25" t="s">
        <v>36</v>
      </c>
      <c r="L901" s="25"/>
      <c r="M901" s="25"/>
      <c r="N901" s="25"/>
      <c r="O901" s="25" t="s">
        <v>37</v>
      </c>
      <c r="P901" s="26" t="s">
        <v>144</v>
      </c>
      <c r="Q901" s="26" t="s">
        <v>605</v>
      </c>
      <c r="R901" s="26" t="s">
        <v>150</v>
      </c>
      <c r="S901" s="26"/>
      <c r="T901" s="26"/>
      <c r="U901" s="26"/>
      <c r="V901" s="45"/>
      <c r="W901" s="45"/>
      <c r="X901" s="30">
        <v>0</v>
      </c>
      <c r="Y901" s="34"/>
      <c r="Z901" s="29" t="s">
        <v>106</v>
      </c>
      <c r="AA901" s="29"/>
      <c r="AB901" s="29"/>
      <c r="AC901" s="29" t="s">
        <v>3286</v>
      </c>
      <c r="AD901" s="31" t="s">
        <v>30</v>
      </c>
      <c r="AE901" s="31" t="s">
        <v>31</v>
      </c>
    </row>
    <row r="902" spans="1:31" ht="48.75" x14ac:dyDescent="0.25">
      <c r="A902" s="24" t="s">
        <v>1035</v>
      </c>
      <c r="B902" s="25">
        <v>39</v>
      </c>
      <c r="C902" s="25" t="s">
        <v>30</v>
      </c>
      <c r="D902" s="26" t="s">
        <v>31</v>
      </c>
      <c r="E902" s="32" t="s">
        <v>3287</v>
      </c>
      <c r="F902" s="32" t="s">
        <v>3288</v>
      </c>
      <c r="G902" s="33" t="s">
        <v>3289</v>
      </c>
      <c r="H902" s="32" t="s">
        <v>2337</v>
      </c>
      <c r="I902" s="25">
        <v>2019</v>
      </c>
      <c r="J902" s="25">
        <v>2030</v>
      </c>
      <c r="K902" s="25" t="s">
        <v>36</v>
      </c>
      <c r="L902" s="25"/>
      <c r="M902" s="25" t="s">
        <v>139</v>
      </c>
      <c r="N902" s="25"/>
      <c r="O902" s="25" t="s">
        <v>37</v>
      </c>
      <c r="P902" s="26" t="s">
        <v>186</v>
      </c>
      <c r="Q902" s="26" t="s">
        <v>605</v>
      </c>
      <c r="R902" s="26" t="s">
        <v>39</v>
      </c>
      <c r="S902" s="26"/>
      <c r="T902" s="26"/>
      <c r="U902" s="26"/>
      <c r="V902" s="45"/>
      <c r="W902" s="45"/>
      <c r="X902" s="30">
        <v>0</v>
      </c>
      <c r="Y902" s="34"/>
      <c r="Z902" s="29" t="s">
        <v>106</v>
      </c>
      <c r="AA902" s="29"/>
      <c r="AB902" s="29"/>
      <c r="AC902" s="29"/>
      <c r="AD902" s="31" t="s">
        <v>30</v>
      </c>
      <c r="AE902" s="31" t="s">
        <v>31</v>
      </c>
    </row>
    <row r="903" spans="1:31" ht="48.75" x14ac:dyDescent="0.25">
      <c r="A903" s="24" t="s">
        <v>1035</v>
      </c>
      <c r="B903" s="25">
        <v>40</v>
      </c>
      <c r="C903" s="25" t="s">
        <v>30</v>
      </c>
      <c r="D903" s="26" t="s">
        <v>31</v>
      </c>
      <c r="E903" s="32" t="s">
        <v>3290</v>
      </c>
      <c r="F903" s="32" t="s">
        <v>3291</v>
      </c>
      <c r="G903" s="33" t="s">
        <v>3292</v>
      </c>
      <c r="H903" s="32" t="s">
        <v>2337</v>
      </c>
      <c r="I903" s="25">
        <v>2018</v>
      </c>
      <c r="J903" s="25">
        <v>2030</v>
      </c>
      <c r="K903" s="25" t="s">
        <v>36</v>
      </c>
      <c r="L903" s="25"/>
      <c r="M903" s="25"/>
      <c r="N903" s="25"/>
      <c r="O903" s="25" t="s">
        <v>37</v>
      </c>
      <c r="P903" s="26" t="s">
        <v>144</v>
      </c>
      <c r="Q903" s="26" t="s">
        <v>605</v>
      </c>
      <c r="R903" s="26" t="s">
        <v>150</v>
      </c>
      <c r="S903" s="26"/>
      <c r="T903" s="26"/>
      <c r="U903" s="26"/>
      <c r="V903" s="45"/>
      <c r="W903" s="45"/>
      <c r="X903" s="30">
        <v>0</v>
      </c>
      <c r="Y903" s="34"/>
      <c r="Z903" s="29" t="s">
        <v>400</v>
      </c>
      <c r="AA903" s="29"/>
      <c r="AB903" s="29"/>
      <c r="AC903" s="29" t="s">
        <v>3293</v>
      </c>
      <c r="AD903" s="31" t="s">
        <v>30</v>
      </c>
      <c r="AE903" s="31" t="s">
        <v>31</v>
      </c>
    </row>
    <row r="904" spans="1:31" ht="36.75" x14ac:dyDescent="0.25">
      <c r="A904" s="24" t="s">
        <v>1035</v>
      </c>
      <c r="B904" s="25">
        <v>41</v>
      </c>
      <c r="C904" s="25" t="s">
        <v>30</v>
      </c>
      <c r="D904" s="26" t="s">
        <v>31</v>
      </c>
      <c r="E904" s="32" t="s">
        <v>3294</v>
      </c>
      <c r="F904" s="32" t="s">
        <v>2071</v>
      </c>
      <c r="G904" s="33" t="s">
        <v>3295</v>
      </c>
      <c r="H904" s="32" t="s">
        <v>2337</v>
      </c>
      <c r="I904" s="25">
        <v>2018</v>
      </c>
      <c r="J904" s="25">
        <v>2024</v>
      </c>
      <c r="K904" s="25" t="s">
        <v>36</v>
      </c>
      <c r="L904" s="25"/>
      <c r="M904" s="25" t="s">
        <v>139</v>
      </c>
      <c r="N904" s="25"/>
      <c r="O904" s="25" t="s">
        <v>67</v>
      </c>
      <c r="P904" s="26" t="s">
        <v>68</v>
      </c>
      <c r="Q904" s="26" t="s">
        <v>396</v>
      </c>
      <c r="R904" s="26"/>
      <c r="S904" s="26"/>
      <c r="T904" s="26"/>
      <c r="U904" s="26"/>
      <c r="V904" s="45"/>
      <c r="W904" s="45"/>
      <c r="X904" s="30">
        <v>0</v>
      </c>
      <c r="Y904" s="34"/>
      <c r="Z904" s="29" t="s">
        <v>52</v>
      </c>
      <c r="AA904" s="29"/>
      <c r="AB904" s="29"/>
      <c r="AC904" s="29"/>
      <c r="AD904" s="31" t="s">
        <v>30</v>
      </c>
      <c r="AE904" s="31" t="s">
        <v>31</v>
      </c>
    </row>
    <row r="905" spans="1:31" ht="72.75" x14ac:dyDescent="0.25">
      <c r="A905" s="24" t="s">
        <v>1035</v>
      </c>
      <c r="B905" s="25">
        <v>42</v>
      </c>
      <c r="C905" s="25" t="s">
        <v>233</v>
      </c>
      <c r="D905" s="26" t="s">
        <v>106</v>
      </c>
      <c r="E905" s="32" t="s">
        <v>3296</v>
      </c>
      <c r="F905" s="32" t="s">
        <v>3297</v>
      </c>
      <c r="G905" s="33" t="s">
        <v>3298</v>
      </c>
      <c r="H905" s="32" t="s">
        <v>3155</v>
      </c>
      <c r="I905" s="25">
        <v>2020</v>
      </c>
      <c r="J905" s="25">
        <v>2030</v>
      </c>
      <c r="K905" s="25" t="s">
        <v>36</v>
      </c>
      <c r="L905" s="25"/>
      <c r="M905" s="25"/>
      <c r="N905" s="25"/>
      <c r="O905" s="25" t="s">
        <v>37</v>
      </c>
      <c r="P905" s="26" t="s">
        <v>186</v>
      </c>
      <c r="Q905" s="26" t="s">
        <v>68</v>
      </c>
      <c r="R905" s="26" t="s">
        <v>40</v>
      </c>
      <c r="S905" s="26"/>
      <c r="T905" s="26"/>
      <c r="U905" s="26"/>
      <c r="V905" s="45"/>
      <c r="W905" s="45"/>
      <c r="X905" s="30">
        <v>0</v>
      </c>
      <c r="Y905" s="34"/>
      <c r="Z905" s="29"/>
      <c r="AA905" s="29"/>
      <c r="AB905" s="29"/>
      <c r="AC905" s="29"/>
      <c r="AD905" s="31" t="s">
        <v>233</v>
      </c>
      <c r="AE905" s="31" t="s">
        <v>106</v>
      </c>
    </row>
    <row r="906" spans="1:31" ht="84.75" x14ac:dyDescent="0.25">
      <c r="A906" s="24" t="s">
        <v>1035</v>
      </c>
      <c r="B906" s="25">
        <v>43</v>
      </c>
      <c r="C906" s="25" t="s">
        <v>30</v>
      </c>
      <c r="D906" s="26" t="s">
        <v>106</v>
      </c>
      <c r="E906" s="32" t="s">
        <v>3299</v>
      </c>
      <c r="F906" s="32"/>
      <c r="G906" s="33"/>
      <c r="H906" s="32" t="s">
        <v>3300</v>
      </c>
      <c r="I906" s="25">
        <v>2018</v>
      </c>
      <c r="J906" s="25">
        <v>2024</v>
      </c>
      <c r="K906" s="25" t="s">
        <v>36</v>
      </c>
      <c r="L906" s="25"/>
      <c r="M906" s="25"/>
      <c r="N906" s="25"/>
      <c r="O906" s="25" t="s">
        <v>37</v>
      </c>
      <c r="P906" s="26" t="s">
        <v>186</v>
      </c>
      <c r="Q906" s="26" t="s">
        <v>150</v>
      </c>
      <c r="R906" s="26"/>
      <c r="S906" s="26"/>
      <c r="T906" s="26"/>
      <c r="U906" s="26"/>
      <c r="V906" s="45"/>
      <c r="W906" s="45"/>
      <c r="X906" s="30">
        <v>0</v>
      </c>
      <c r="Y906" s="34"/>
      <c r="Z906" s="29" t="s">
        <v>106</v>
      </c>
      <c r="AA906" s="29"/>
      <c r="AB906" s="29"/>
      <c r="AC906" s="29" t="s">
        <v>3301</v>
      </c>
      <c r="AD906" s="31" t="s">
        <v>30</v>
      </c>
      <c r="AE906" s="31" t="s">
        <v>106</v>
      </c>
    </row>
    <row r="907" spans="1:31" ht="72.75" x14ac:dyDescent="0.25">
      <c r="A907" s="24" t="s">
        <v>1035</v>
      </c>
      <c r="B907" s="25">
        <v>44</v>
      </c>
      <c r="C907" s="25" t="s">
        <v>30</v>
      </c>
      <c r="D907" s="26" t="s">
        <v>106</v>
      </c>
      <c r="E907" s="32" t="s">
        <v>3302</v>
      </c>
      <c r="F907" s="32" t="s">
        <v>3303</v>
      </c>
      <c r="G907" s="33" t="s">
        <v>3304</v>
      </c>
      <c r="H907" s="32" t="s">
        <v>3305</v>
      </c>
      <c r="I907" s="25">
        <v>2018</v>
      </c>
      <c r="J907" s="25">
        <v>2030</v>
      </c>
      <c r="K907" s="25" t="s">
        <v>36</v>
      </c>
      <c r="L907" s="25"/>
      <c r="M907" s="25"/>
      <c r="N907" s="25"/>
      <c r="O907" s="25" t="s">
        <v>37</v>
      </c>
      <c r="P907" s="26" t="s">
        <v>186</v>
      </c>
      <c r="Q907" s="26" t="s">
        <v>150</v>
      </c>
      <c r="R907" s="26"/>
      <c r="S907" s="26"/>
      <c r="T907" s="26"/>
      <c r="U907" s="26"/>
      <c r="V907" s="45"/>
      <c r="W907" s="45"/>
      <c r="X907" s="30">
        <v>0</v>
      </c>
      <c r="Y907" s="34"/>
      <c r="Z907" s="29" t="s">
        <v>3306</v>
      </c>
      <c r="AA907" s="29"/>
      <c r="AB907" s="29"/>
      <c r="AC907" s="29"/>
      <c r="AD907" s="31" t="s">
        <v>30</v>
      </c>
      <c r="AE907" s="31" t="s">
        <v>106</v>
      </c>
    </row>
    <row r="908" spans="1:31" ht="96.75" x14ac:dyDescent="0.25">
      <c r="A908" s="24" t="s">
        <v>1035</v>
      </c>
      <c r="B908" s="25">
        <v>45</v>
      </c>
      <c r="C908" s="25" t="s">
        <v>30</v>
      </c>
      <c r="D908" s="26" t="s">
        <v>106</v>
      </c>
      <c r="E908" s="32" t="s">
        <v>3307</v>
      </c>
      <c r="F908" s="32" t="s">
        <v>3308</v>
      </c>
      <c r="G908" s="33" t="s">
        <v>3309</v>
      </c>
      <c r="H908" s="32" t="s">
        <v>3310</v>
      </c>
      <c r="I908" s="25">
        <v>2017</v>
      </c>
      <c r="J908" s="25">
        <v>2030</v>
      </c>
      <c r="K908" s="25" t="s">
        <v>57</v>
      </c>
      <c r="L908" s="25"/>
      <c r="M908" s="25"/>
      <c r="N908" s="25"/>
      <c r="O908" s="25" t="s">
        <v>37</v>
      </c>
      <c r="P908" s="26" t="s">
        <v>605</v>
      </c>
      <c r="Q908" s="26" t="s">
        <v>186</v>
      </c>
      <c r="R908" s="26"/>
      <c r="S908" s="26"/>
      <c r="T908" s="26"/>
      <c r="U908" s="26"/>
      <c r="V908" s="45"/>
      <c r="W908" s="45"/>
      <c r="X908" s="30">
        <v>0</v>
      </c>
      <c r="Y908" s="34"/>
      <c r="Z908" s="29" t="s">
        <v>344</v>
      </c>
      <c r="AA908" s="29"/>
      <c r="AB908" s="29"/>
      <c r="AC908" s="29" t="s">
        <v>3311</v>
      </c>
      <c r="AD908" s="31" t="s">
        <v>30</v>
      </c>
      <c r="AE908" s="31" t="s">
        <v>106</v>
      </c>
    </row>
    <row r="909" spans="1:31" ht="36.75" x14ac:dyDescent="0.25">
      <c r="A909" s="24" t="s">
        <v>1036</v>
      </c>
      <c r="B909" s="25">
        <v>1</v>
      </c>
      <c r="C909" s="25" t="s">
        <v>58</v>
      </c>
      <c r="D909" s="26" t="s">
        <v>47</v>
      </c>
      <c r="E909" s="32" t="s">
        <v>3312</v>
      </c>
      <c r="F909" s="32" t="s">
        <v>2263</v>
      </c>
      <c r="G909" s="33" t="s">
        <v>3313</v>
      </c>
      <c r="H909" s="32" t="s">
        <v>3314</v>
      </c>
      <c r="I909" s="25">
        <v>2018</v>
      </c>
      <c r="J909" s="25">
        <v>2020</v>
      </c>
      <c r="K909" s="25" t="s">
        <v>57</v>
      </c>
      <c r="L909" s="25"/>
      <c r="M909" s="25"/>
      <c r="N909" s="25"/>
      <c r="O909" s="25" t="s">
        <v>46</v>
      </c>
      <c r="P909" s="26" t="s">
        <v>38</v>
      </c>
      <c r="Q909" s="26"/>
      <c r="R909" s="26"/>
      <c r="S909" s="26" t="s">
        <v>2264</v>
      </c>
      <c r="T909" s="26"/>
      <c r="U909" s="26"/>
      <c r="V909" s="45">
        <v>0</v>
      </c>
      <c r="W909" s="45"/>
      <c r="X909" s="30">
        <v>0</v>
      </c>
      <c r="Y909" s="34" t="s">
        <v>3112</v>
      </c>
      <c r="Z909" s="29" t="s">
        <v>221</v>
      </c>
      <c r="AA909" s="29"/>
      <c r="AB909" s="29"/>
      <c r="AC909" s="29" t="s">
        <v>3315</v>
      </c>
      <c r="AD909" s="31" t="s">
        <v>58</v>
      </c>
      <c r="AE909" s="31" t="s">
        <v>47</v>
      </c>
    </row>
    <row r="910" spans="1:31" ht="48.75" x14ac:dyDescent="0.25">
      <c r="A910" s="24" t="s">
        <v>1036</v>
      </c>
      <c r="B910" s="25">
        <v>2</v>
      </c>
      <c r="C910" s="25" t="s">
        <v>58</v>
      </c>
      <c r="D910" s="26" t="s">
        <v>47</v>
      </c>
      <c r="E910" s="32" t="s">
        <v>2779</v>
      </c>
      <c r="F910" s="32" t="s">
        <v>3316</v>
      </c>
      <c r="G910" s="33" t="s">
        <v>3317</v>
      </c>
      <c r="H910" s="32" t="s">
        <v>3318</v>
      </c>
      <c r="I910" s="25">
        <v>2019</v>
      </c>
      <c r="J910" s="25">
        <v>2030</v>
      </c>
      <c r="K910" s="25" t="s">
        <v>36</v>
      </c>
      <c r="L910" s="25"/>
      <c r="M910" s="25"/>
      <c r="N910" s="25"/>
      <c r="O910" s="25" t="s">
        <v>1492</v>
      </c>
      <c r="P910" s="26" t="s">
        <v>68</v>
      </c>
      <c r="Q910" s="26" t="s">
        <v>396</v>
      </c>
      <c r="R910" s="26"/>
      <c r="S910" s="26" t="s">
        <v>3319</v>
      </c>
      <c r="T910" s="26"/>
      <c r="U910" s="26"/>
      <c r="V910" s="45"/>
      <c r="W910" s="45">
        <v>500</v>
      </c>
      <c r="X910" s="30">
        <v>5500</v>
      </c>
      <c r="Y910" s="34" t="s">
        <v>3130</v>
      </c>
      <c r="Z910" s="29" t="s">
        <v>221</v>
      </c>
      <c r="AA910" s="29"/>
      <c r="AB910" s="29"/>
      <c r="AC910" s="29" t="s">
        <v>3320</v>
      </c>
      <c r="AD910" s="31" t="s">
        <v>58</v>
      </c>
      <c r="AE910" s="31" t="s">
        <v>47</v>
      </c>
    </row>
    <row r="911" spans="1:31" ht="36.75" x14ac:dyDescent="0.25">
      <c r="A911" s="24" t="s">
        <v>1036</v>
      </c>
      <c r="B911" s="25">
        <v>3</v>
      </c>
      <c r="C911" s="25" t="s">
        <v>233</v>
      </c>
      <c r="D911" s="26" t="s">
        <v>47</v>
      </c>
      <c r="E911" s="32" t="s">
        <v>3131</v>
      </c>
      <c r="F911" s="32" t="s">
        <v>3132</v>
      </c>
      <c r="G911" s="33" t="s">
        <v>3321</v>
      </c>
      <c r="H911" s="32" t="s">
        <v>3322</v>
      </c>
      <c r="I911" s="25">
        <v>2018</v>
      </c>
      <c r="J911" s="25">
        <v>2030</v>
      </c>
      <c r="K911" s="25" t="s">
        <v>36</v>
      </c>
      <c r="L911" s="25"/>
      <c r="M911" s="25"/>
      <c r="N911" s="25"/>
      <c r="O911" s="25" t="s">
        <v>1492</v>
      </c>
      <c r="P911" s="26" t="s">
        <v>68</v>
      </c>
      <c r="Q911" s="26" t="s">
        <v>779</v>
      </c>
      <c r="R911" s="26"/>
      <c r="S911" s="26" t="s">
        <v>2259</v>
      </c>
      <c r="T911" s="26"/>
      <c r="U911" s="26"/>
      <c r="V911" s="45"/>
      <c r="W911" s="45">
        <v>500</v>
      </c>
      <c r="X911" s="30">
        <v>6000</v>
      </c>
      <c r="Y911" s="34" t="s">
        <v>3130</v>
      </c>
      <c r="Z911" s="29" t="s">
        <v>221</v>
      </c>
      <c r="AA911" s="29"/>
      <c r="AB911" s="29"/>
      <c r="AC911" s="29" t="s">
        <v>3323</v>
      </c>
      <c r="AD911" s="31" t="s">
        <v>233</v>
      </c>
      <c r="AE911" s="31" t="s">
        <v>47</v>
      </c>
    </row>
    <row r="912" spans="1:31" ht="36.75" x14ac:dyDescent="0.25">
      <c r="A912" s="24" t="s">
        <v>1036</v>
      </c>
      <c r="B912" s="25">
        <v>4</v>
      </c>
      <c r="C912" s="25" t="s">
        <v>216</v>
      </c>
      <c r="D912" s="26" t="s">
        <v>47</v>
      </c>
      <c r="E912" s="32" t="s">
        <v>3324</v>
      </c>
      <c r="F912" s="32" t="s">
        <v>3325</v>
      </c>
      <c r="G912" s="33" t="s">
        <v>3326</v>
      </c>
      <c r="H912" s="32" t="s">
        <v>3314</v>
      </c>
      <c r="I912" s="25">
        <v>2018</v>
      </c>
      <c r="J912" s="25">
        <v>2030</v>
      </c>
      <c r="K912" s="25" t="s">
        <v>57</v>
      </c>
      <c r="L912" s="25"/>
      <c r="M912" s="25"/>
      <c r="N912" s="25"/>
      <c r="O912" s="25" t="s">
        <v>67</v>
      </c>
      <c r="P912" s="26" t="s">
        <v>80</v>
      </c>
      <c r="Q912" s="26" t="s">
        <v>68</v>
      </c>
      <c r="R912" s="26"/>
      <c r="S912" s="26" t="s">
        <v>2259</v>
      </c>
      <c r="T912" s="26"/>
      <c r="U912" s="26"/>
      <c r="V912" s="45">
        <v>20000</v>
      </c>
      <c r="W912" s="45"/>
      <c r="X912" s="30">
        <v>20000</v>
      </c>
      <c r="Y912" s="34" t="s">
        <v>3124</v>
      </c>
      <c r="Z912" s="29" t="s">
        <v>52</v>
      </c>
      <c r="AA912" s="29"/>
      <c r="AB912" s="29"/>
      <c r="AC912" s="29" t="s">
        <v>3125</v>
      </c>
      <c r="AD912" s="31" t="s">
        <v>216</v>
      </c>
      <c r="AE912" s="31" t="s">
        <v>47</v>
      </c>
    </row>
    <row r="913" spans="1:31" ht="36.75" x14ac:dyDescent="0.25">
      <c r="A913" s="24" t="s">
        <v>1036</v>
      </c>
      <c r="B913" s="25">
        <v>5</v>
      </c>
      <c r="C913" s="25" t="s">
        <v>30</v>
      </c>
      <c r="D913" s="26" t="s">
        <v>52</v>
      </c>
      <c r="E913" s="32" t="s">
        <v>2231</v>
      </c>
      <c r="F913" s="32" t="s">
        <v>2232</v>
      </c>
      <c r="G913" s="33" t="s">
        <v>3327</v>
      </c>
      <c r="H913" s="32" t="s">
        <v>3314</v>
      </c>
      <c r="I913" s="25">
        <v>2018</v>
      </c>
      <c r="J913" s="25">
        <v>2030</v>
      </c>
      <c r="K913" s="25" t="s">
        <v>36</v>
      </c>
      <c r="L913" s="25"/>
      <c r="M913" s="25" t="s">
        <v>139</v>
      </c>
      <c r="N913" s="25" t="s">
        <v>3328</v>
      </c>
      <c r="O913" s="25" t="s">
        <v>67</v>
      </c>
      <c r="P913" s="26" t="s">
        <v>68</v>
      </c>
      <c r="Q913" s="26"/>
      <c r="R913" s="26"/>
      <c r="S913" s="26" t="s">
        <v>2233</v>
      </c>
      <c r="T913" s="26"/>
      <c r="U913" s="26"/>
      <c r="V913" s="45"/>
      <c r="W913" s="45">
        <v>0</v>
      </c>
      <c r="X913" s="30">
        <v>0</v>
      </c>
      <c r="Y913" s="34" t="s">
        <v>3112</v>
      </c>
      <c r="Z913" s="29" t="s">
        <v>52</v>
      </c>
      <c r="AA913" s="29" t="s">
        <v>300</v>
      </c>
      <c r="AB913" s="29"/>
      <c r="AC913" s="29" t="s">
        <v>3125</v>
      </c>
      <c r="AD913" s="31" t="s">
        <v>30</v>
      </c>
      <c r="AE913" s="31" t="s">
        <v>52</v>
      </c>
    </row>
    <row r="914" spans="1:31" ht="36.75" x14ac:dyDescent="0.25">
      <c r="A914" s="24" t="s">
        <v>1036</v>
      </c>
      <c r="B914" s="25">
        <v>6</v>
      </c>
      <c r="C914" s="25" t="s">
        <v>30</v>
      </c>
      <c r="D914" s="26" t="s">
        <v>52</v>
      </c>
      <c r="E914" s="32" t="s">
        <v>3329</v>
      </c>
      <c r="F914" s="32" t="s">
        <v>2369</v>
      </c>
      <c r="G914" s="33" t="s">
        <v>3330</v>
      </c>
      <c r="H914" s="32" t="s">
        <v>3314</v>
      </c>
      <c r="I914" s="25">
        <v>2018</v>
      </c>
      <c r="J914" s="25">
        <v>2023</v>
      </c>
      <c r="K914" s="25" t="s">
        <v>57</v>
      </c>
      <c r="L914" s="25"/>
      <c r="M914" s="25"/>
      <c r="N914" s="25"/>
      <c r="O914" s="25" t="s">
        <v>67</v>
      </c>
      <c r="P914" s="26" t="s">
        <v>68</v>
      </c>
      <c r="Q914" s="26"/>
      <c r="R914" s="26"/>
      <c r="S914" s="26" t="s">
        <v>3331</v>
      </c>
      <c r="T914" s="26"/>
      <c r="U914" s="26"/>
      <c r="V914" s="45"/>
      <c r="W914" s="45">
        <v>5000</v>
      </c>
      <c r="X914" s="30">
        <v>25000</v>
      </c>
      <c r="Y914" s="34" t="s">
        <v>3124</v>
      </c>
      <c r="Z914" s="29" t="s">
        <v>52</v>
      </c>
      <c r="AA914" s="29"/>
      <c r="AB914" s="29"/>
      <c r="AC914" s="29" t="s">
        <v>3125</v>
      </c>
      <c r="AD914" s="31" t="s">
        <v>30</v>
      </c>
      <c r="AE914" s="31" t="s">
        <v>52</v>
      </c>
    </row>
    <row r="915" spans="1:31" ht="36.75" x14ac:dyDescent="0.25">
      <c r="A915" s="24" t="s">
        <v>1036</v>
      </c>
      <c r="B915" s="25">
        <v>7</v>
      </c>
      <c r="C915" s="25" t="s">
        <v>30</v>
      </c>
      <c r="D915" s="26" t="s">
        <v>52</v>
      </c>
      <c r="E915" s="32" t="s">
        <v>3332</v>
      </c>
      <c r="F915" s="32" t="s">
        <v>3333</v>
      </c>
      <c r="G915" s="33" t="s">
        <v>3334</v>
      </c>
      <c r="H915" s="32" t="s">
        <v>3335</v>
      </c>
      <c r="I915" s="25">
        <v>2018</v>
      </c>
      <c r="J915" s="25">
        <v>2030</v>
      </c>
      <c r="K915" s="25" t="s">
        <v>36</v>
      </c>
      <c r="L915" s="25"/>
      <c r="M915" s="25"/>
      <c r="N915" s="25"/>
      <c r="O915" s="25" t="s">
        <v>111</v>
      </c>
      <c r="P915" s="26" t="s">
        <v>39</v>
      </c>
      <c r="Q915" s="26" t="s">
        <v>112</v>
      </c>
      <c r="R915" s="26"/>
      <c r="S915" s="26" t="s">
        <v>2887</v>
      </c>
      <c r="T915" s="26"/>
      <c r="U915" s="26"/>
      <c r="V915" s="45"/>
      <c r="W915" s="45">
        <v>616666.66666666663</v>
      </c>
      <c r="X915" s="30">
        <v>7400000</v>
      </c>
      <c r="Y915" s="34" t="s">
        <v>3120</v>
      </c>
      <c r="Z915" s="29" t="s">
        <v>300</v>
      </c>
      <c r="AA915" s="29" t="s">
        <v>52</v>
      </c>
      <c r="AB915" s="29"/>
      <c r="AC915" s="29" t="s">
        <v>3336</v>
      </c>
      <c r="AD915" s="31" t="s">
        <v>30</v>
      </c>
      <c r="AE915" s="31" t="s">
        <v>52</v>
      </c>
    </row>
    <row r="916" spans="1:31" ht="36.75" x14ac:dyDescent="0.25">
      <c r="A916" s="24" t="s">
        <v>1036</v>
      </c>
      <c r="B916" s="25">
        <v>8</v>
      </c>
      <c r="C916" s="25" t="s">
        <v>233</v>
      </c>
      <c r="D916" s="26" t="s">
        <v>106</v>
      </c>
      <c r="E916" s="32" t="s">
        <v>3337</v>
      </c>
      <c r="F916" s="32" t="s">
        <v>3338</v>
      </c>
      <c r="G916" s="33" t="s">
        <v>3339</v>
      </c>
      <c r="H916" s="32" t="s">
        <v>3340</v>
      </c>
      <c r="I916" s="25">
        <v>2018</v>
      </c>
      <c r="J916" s="25">
        <v>2030</v>
      </c>
      <c r="K916" s="25" t="s">
        <v>36</v>
      </c>
      <c r="L916" s="25"/>
      <c r="M916" s="25"/>
      <c r="N916" s="25"/>
      <c r="O916" s="25" t="s">
        <v>1492</v>
      </c>
      <c r="P916" s="26" t="s">
        <v>186</v>
      </c>
      <c r="Q916" s="26"/>
      <c r="R916" s="26"/>
      <c r="S916" s="26" t="s">
        <v>3341</v>
      </c>
      <c r="T916" s="26"/>
      <c r="U916" s="26"/>
      <c r="V916" s="45"/>
      <c r="W916" s="45">
        <v>2000</v>
      </c>
      <c r="X916" s="30">
        <v>24000</v>
      </c>
      <c r="Y916" s="34" t="s">
        <v>3124</v>
      </c>
      <c r="Z916" s="29" t="s">
        <v>422</v>
      </c>
      <c r="AA916" s="29"/>
      <c r="AB916" s="29"/>
      <c r="AC916" s="29" t="s">
        <v>3342</v>
      </c>
      <c r="AD916" s="31" t="s">
        <v>233</v>
      </c>
      <c r="AE916" s="31" t="s">
        <v>106</v>
      </c>
    </row>
    <row r="917" spans="1:31" ht="36.75" x14ac:dyDescent="0.25">
      <c r="A917" s="24" t="s">
        <v>1036</v>
      </c>
      <c r="B917" s="25">
        <v>9</v>
      </c>
      <c r="C917" s="25" t="s">
        <v>233</v>
      </c>
      <c r="D917" s="26" t="s">
        <v>291</v>
      </c>
      <c r="E917" s="32" t="s">
        <v>3343</v>
      </c>
      <c r="F917" s="32" t="s">
        <v>3344</v>
      </c>
      <c r="G917" s="33" t="s">
        <v>3345</v>
      </c>
      <c r="H917" s="32" t="s">
        <v>3318</v>
      </c>
      <c r="I917" s="25">
        <v>2018</v>
      </c>
      <c r="J917" s="25">
        <v>2030</v>
      </c>
      <c r="K917" s="25" t="s">
        <v>57</v>
      </c>
      <c r="L917" s="25"/>
      <c r="M917" s="25"/>
      <c r="N917" s="25"/>
      <c r="O917" s="25" t="s">
        <v>1492</v>
      </c>
      <c r="P917" s="26" t="s">
        <v>128</v>
      </c>
      <c r="Q917" s="26"/>
      <c r="R917" s="26"/>
      <c r="S917" s="26" t="s">
        <v>2952</v>
      </c>
      <c r="T917" s="26"/>
      <c r="U917" s="26"/>
      <c r="V917" s="45">
        <v>10000</v>
      </c>
      <c r="W917" s="45"/>
      <c r="X917" s="30">
        <v>10000</v>
      </c>
      <c r="Y917" s="34" t="s">
        <v>3130</v>
      </c>
      <c r="Z917" s="29" t="s">
        <v>221</v>
      </c>
      <c r="AA917" s="29"/>
      <c r="AB917" s="29"/>
      <c r="AC917" s="29" t="s">
        <v>3320</v>
      </c>
      <c r="AD917" s="31" t="s">
        <v>233</v>
      </c>
      <c r="AE917" s="31" t="s">
        <v>291</v>
      </c>
    </row>
    <row r="918" spans="1:31" ht="36.75" x14ac:dyDescent="0.25">
      <c r="A918" s="24" t="s">
        <v>1036</v>
      </c>
      <c r="B918" s="25">
        <v>10</v>
      </c>
      <c r="C918" s="25" t="s">
        <v>30</v>
      </c>
      <c r="D918" s="26" t="s">
        <v>90</v>
      </c>
      <c r="E918" s="32" t="s">
        <v>3346</v>
      </c>
      <c r="F918" s="32" t="s">
        <v>3347</v>
      </c>
      <c r="G918" s="33" t="s">
        <v>3348</v>
      </c>
      <c r="H918" s="32" t="s">
        <v>3349</v>
      </c>
      <c r="I918" s="25">
        <v>2020</v>
      </c>
      <c r="J918" s="25">
        <v>2030</v>
      </c>
      <c r="K918" s="25" t="s">
        <v>36</v>
      </c>
      <c r="L918" s="25"/>
      <c r="M918" s="25" t="s">
        <v>139</v>
      </c>
      <c r="N918" s="25" t="s">
        <v>3350</v>
      </c>
      <c r="O918" s="25" t="s">
        <v>37</v>
      </c>
      <c r="P918" s="26" t="s">
        <v>144</v>
      </c>
      <c r="Q918" s="26"/>
      <c r="R918" s="26"/>
      <c r="S918" s="26" t="s">
        <v>2718</v>
      </c>
      <c r="T918" s="26"/>
      <c r="U918" s="26"/>
      <c r="V918" s="45">
        <v>2000</v>
      </c>
      <c r="W918" s="45"/>
      <c r="X918" s="30">
        <v>2000</v>
      </c>
      <c r="Y918" s="34" t="s">
        <v>3130</v>
      </c>
      <c r="Z918" s="29" t="s">
        <v>300</v>
      </c>
      <c r="AA918" s="29" t="s">
        <v>285</v>
      </c>
      <c r="AB918" s="29" t="s">
        <v>145</v>
      </c>
      <c r="AC918" s="29" t="s">
        <v>3351</v>
      </c>
      <c r="AD918" s="31" t="s">
        <v>30</v>
      </c>
      <c r="AE918" s="31" t="s">
        <v>90</v>
      </c>
    </row>
    <row r="919" spans="1:31" ht="36.75" x14ac:dyDescent="0.25">
      <c r="A919" s="24" t="s">
        <v>1036</v>
      </c>
      <c r="B919" s="25">
        <v>11</v>
      </c>
      <c r="C919" s="25" t="s">
        <v>30</v>
      </c>
      <c r="D919" s="26" t="s">
        <v>181</v>
      </c>
      <c r="E919" s="32" t="s">
        <v>2286</v>
      </c>
      <c r="F919" s="32" t="s">
        <v>2287</v>
      </c>
      <c r="G919" s="33" t="s">
        <v>3352</v>
      </c>
      <c r="H919" s="32" t="s">
        <v>3353</v>
      </c>
      <c r="I919" s="25">
        <v>2020</v>
      </c>
      <c r="J919" s="25">
        <v>2021</v>
      </c>
      <c r="K919" s="25" t="s">
        <v>36</v>
      </c>
      <c r="L919" s="25"/>
      <c r="M919" s="25"/>
      <c r="N919" s="25"/>
      <c r="O919" s="25" t="s">
        <v>37</v>
      </c>
      <c r="P919" s="26" t="s">
        <v>144</v>
      </c>
      <c r="Q919" s="26" t="s">
        <v>605</v>
      </c>
      <c r="R919" s="26"/>
      <c r="S919" s="26" t="s">
        <v>2288</v>
      </c>
      <c r="T919" s="26"/>
      <c r="U919" s="26"/>
      <c r="V919" s="45"/>
      <c r="W919" s="45"/>
      <c r="X919" s="30">
        <v>0</v>
      </c>
      <c r="Y919" s="34" t="s">
        <v>3130</v>
      </c>
      <c r="Z919" s="29" t="s">
        <v>400</v>
      </c>
      <c r="AA919" s="29" t="s">
        <v>300</v>
      </c>
      <c r="AB919" s="29"/>
      <c r="AC919" s="29" t="s">
        <v>3354</v>
      </c>
      <c r="AD919" s="31" t="s">
        <v>30</v>
      </c>
      <c r="AE919" s="31" t="s">
        <v>181</v>
      </c>
    </row>
    <row r="920" spans="1:31" ht="36.75" x14ac:dyDescent="0.25">
      <c r="A920" s="24" t="s">
        <v>1036</v>
      </c>
      <c r="B920" s="25">
        <v>12</v>
      </c>
      <c r="C920" s="25" t="s">
        <v>30</v>
      </c>
      <c r="D920" s="26" t="s">
        <v>181</v>
      </c>
      <c r="E920" s="32" t="s">
        <v>3141</v>
      </c>
      <c r="F920" s="32" t="s">
        <v>3142</v>
      </c>
      <c r="G920" s="33" t="s">
        <v>3355</v>
      </c>
      <c r="H920" s="32" t="s">
        <v>3356</v>
      </c>
      <c r="I920" s="25">
        <v>2018</v>
      </c>
      <c r="J920" s="25">
        <v>2030</v>
      </c>
      <c r="K920" s="25" t="s">
        <v>57</v>
      </c>
      <c r="L920" s="25"/>
      <c r="M920" s="25"/>
      <c r="N920" s="25"/>
      <c r="O920" s="25" t="s">
        <v>1492</v>
      </c>
      <c r="P920" s="26" t="s">
        <v>308</v>
      </c>
      <c r="Q920" s="26"/>
      <c r="R920" s="26"/>
      <c r="S920" s="26" t="s">
        <v>2288</v>
      </c>
      <c r="T920" s="26"/>
      <c r="U920" s="26"/>
      <c r="V920" s="45"/>
      <c r="W920" s="45">
        <v>2000</v>
      </c>
      <c r="X920" s="30">
        <v>24000</v>
      </c>
      <c r="Y920" s="34" t="s">
        <v>3124</v>
      </c>
      <c r="Z920" s="29" t="s">
        <v>221</v>
      </c>
      <c r="AA920" s="29"/>
      <c r="AB920" s="29"/>
      <c r="AC920" s="29" t="s">
        <v>3145</v>
      </c>
      <c r="AD920" s="31" t="s">
        <v>30</v>
      </c>
      <c r="AE920" s="31" t="s">
        <v>181</v>
      </c>
    </row>
    <row r="921" spans="1:31" ht="36.75" x14ac:dyDescent="0.25">
      <c r="A921" s="24" t="s">
        <v>1036</v>
      </c>
      <c r="B921" s="25">
        <v>13</v>
      </c>
      <c r="C921" s="25" t="s">
        <v>30</v>
      </c>
      <c r="D921" s="26" t="s">
        <v>52</v>
      </c>
      <c r="E921" s="32" t="s">
        <v>3357</v>
      </c>
      <c r="F921" s="32" t="s">
        <v>2739</v>
      </c>
      <c r="G921" s="33" t="s">
        <v>3358</v>
      </c>
      <c r="H921" s="32" t="s">
        <v>3356</v>
      </c>
      <c r="I921" s="25">
        <v>2022</v>
      </c>
      <c r="J921" s="25">
        <v>2030</v>
      </c>
      <c r="K921" s="25" t="s">
        <v>36</v>
      </c>
      <c r="L921" s="25"/>
      <c r="M921" s="25"/>
      <c r="N921" s="25"/>
      <c r="O921" s="25" t="s">
        <v>1097</v>
      </c>
      <c r="P921" s="26" t="s">
        <v>39</v>
      </c>
      <c r="Q921" s="26" t="s">
        <v>40</v>
      </c>
      <c r="R921" s="26"/>
      <c r="S921" s="26" t="s">
        <v>2887</v>
      </c>
      <c r="T921" s="26"/>
      <c r="U921" s="26"/>
      <c r="V921" s="45"/>
      <c r="W921" s="45"/>
      <c r="X921" s="30">
        <v>0</v>
      </c>
      <c r="Y921" s="34" t="s">
        <v>3120</v>
      </c>
      <c r="Z921" s="29" t="s">
        <v>52</v>
      </c>
      <c r="AA921" s="29"/>
      <c r="AB921" s="29"/>
      <c r="AC921" s="29" t="s">
        <v>3125</v>
      </c>
      <c r="AD921" s="31" t="s">
        <v>30</v>
      </c>
      <c r="AE921" s="31" t="s">
        <v>52</v>
      </c>
    </row>
    <row r="922" spans="1:31" ht="263.25" customHeight="1" x14ac:dyDescent="0.25">
      <c r="A922" s="24" t="s">
        <v>1037</v>
      </c>
      <c r="B922" s="25" t="s">
        <v>4391</v>
      </c>
      <c r="C922" s="25" t="s">
        <v>58</v>
      </c>
      <c r="D922" s="26" t="s">
        <v>291</v>
      </c>
      <c r="E922" s="32" t="s">
        <v>4392</v>
      </c>
      <c r="F922" s="32"/>
      <c r="G922" s="33"/>
      <c r="H922" s="32" t="s">
        <v>1830</v>
      </c>
      <c r="I922" s="25">
        <v>2021</v>
      </c>
      <c r="J922" s="25">
        <v>2022</v>
      </c>
      <c r="K922" s="25" t="s">
        <v>57</v>
      </c>
      <c r="L922" s="25"/>
      <c r="M922" s="25"/>
      <c r="N922" s="25" t="s">
        <v>4393</v>
      </c>
      <c r="O922" s="25" t="s">
        <v>67</v>
      </c>
      <c r="P922" s="26" t="s">
        <v>128</v>
      </c>
      <c r="Q922" s="26" t="s">
        <v>38</v>
      </c>
      <c r="R922" s="26"/>
      <c r="S922" s="26" t="s">
        <v>4394</v>
      </c>
      <c r="T922" s="26"/>
      <c r="U922" s="26"/>
      <c r="V922" s="45"/>
      <c r="W922" s="45">
        <v>25000</v>
      </c>
      <c r="X922" s="30">
        <v>25000</v>
      </c>
      <c r="Y922" s="34" t="s">
        <v>42</v>
      </c>
      <c r="Z922" s="29" t="s">
        <v>221</v>
      </c>
      <c r="AA922" s="29"/>
      <c r="AB922" s="29"/>
      <c r="AC922" s="29" t="s">
        <v>4395</v>
      </c>
      <c r="AD922" s="31" t="s">
        <v>58</v>
      </c>
      <c r="AE922" s="31" t="s">
        <v>291</v>
      </c>
    </row>
    <row r="923" spans="1:31" ht="96.75" x14ac:dyDescent="0.25">
      <c r="A923" s="24" t="s">
        <v>1037</v>
      </c>
      <c r="B923" s="25" t="s">
        <v>4396</v>
      </c>
      <c r="C923" s="25" t="s">
        <v>58</v>
      </c>
      <c r="D923" s="26" t="s">
        <v>90</v>
      </c>
      <c r="E923" s="32" t="s">
        <v>4397</v>
      </c>
      <c r="F923" s="32"/>
      <c r="G923" s="33"/>
      <c r="H923" s="32" t="s">
        <v>1830</v>
      </c>
      <c r="I923" s="25">
        <v>2019</v>
      </c>
      <c r="J923" s="25">
        <v>2020</v>
      </c>
      <c r="K923" s="25" t="s">
        <v>36</v>
      </c>
      <c r="L923" s="25"/>
      <c r="M923" s="25"/>
      <c r="N923" s="25" t="s">
        <v>4398</v>
      </c>
      <c r="O923" s="25" t="s">
        <v>1097</v>
      </c>
      <c r="P923" s="26" t="s">
        <v>40</v>
      </c>
      <c r="Q923" s="26"/>
      <c r="R923" s="26"/>
      <c r="S923" s="26" t="s">
        <v>4399</v>
      </c>
      <c r="T923" s="26"/>
      <c r="U923" s="26"/>
      <c r="V923" s="45">
        <v>10000</v>
      </c>
      <c r="W923" s="45"/>
      <c r="X923" s="30">
        <v>10000</v>
      </c>
      <c r="Y923" s="34"/>
      <c r="Z923" s="29"/>
      <c r="AA923" s="29"/>
      <c r="AB923" s="29"/>
      <c r="AC923" s="29"/>
      <c r="AD923" s="31" t="s">
        <v>58</v>
      </c>
      <c r="AE923" s="31" t="s">
        <v>90</v>
      </c>
    </row>
    <row r="924" spans="1:31" ht="120.75" x14ac:dyDescent="0.25">
      <c r="A924" s="24" t="s">
        <v>1037</v>
      </c>
      <c r="B924" s="25" t="s">
        <v>4400</v>
      </c>
      <c r="C924" s="25" t="s">
        <v>58</v>
      </c>
      <c r="D924" s="26" t="s">
        <v>52</v>
      </c>
      <c r="E924" s="32" t="s">
        <v>4401</v>
      </c>
      <c r="F924" s="32"/>
      <c r="G924" s="33"/>
      <c r="H924" s="32" t="s">
        <v>4402</v>
      </c>
      <c r="I924" s="25">
        <v>2019</v>
      </c>
      <c r="J924" s="25">
        <v>2020</v>
      </c>
      <c r="K924" s="25" t="s">
        <v>36</v>
      </c>
      <c r="L924" s="25"/>
      <c r="M924" s="25"/>
      <c r="N924" s="25" t="s">
        <v>4403</v>
      </c>
      <c r="O924" s="25" t="s">
        <v>67</v>
      </c>
      <c r="P924" s="26" t="s">
        <v>68</v>
      </c>
      <c r="Q924" s="26"/>
      <c r="R924" s="26"/>
      <c r="S924" s="26" t="s">
        <v>4404</v>
      </c>
      <c r="T924" s="26"/>
      <c r="U924" s="26"/>
      <c r="V924" s="45"/>
      <c r="W924" s="45">
        <v>30000</v>
      </c>
      <c r="X924" s="30">
        <v>30000</v>
      </c>
      <c r="Y924" s="34" t="s">
        <v>42</v>
      </c>
      <c r="Z924" s="29" t="s">
        <v>52</v>
      </c>
      <c r="AA924" s="29"/>
      <c r="AB924" s="29"/>
      <c r="AC924" s="29" t="s">
        <v>4405</v>
      </c>
      <c r="AD924" s="31" t="s">
        <v>58</v>
      </c>
      <c r="AE924" s="31" t="s">
        <v>52</v>
      </c>
    </row>
    <row r="925" spans="1:31" ht="120.75" x14ac:dyDescent="0.25">
      <c r="A925" s="24" t="s">
        <v>1037</v>
      </c>
      <c r="B925" s="25" t="s">
        <v>4406</v>
      </c>
      <c r="C925" s="25" t="s">
        <v>58</v>
      </c>
      <c r="D925" s="26" t="s">
        <v>52</v>
      </c>
      <c r="E925" s="32" t="s">
        <v>4407</v>
      </c>
      <c r="F925" s="32"/>
      <c r="G925" s="33"/>
      <c r="H925" s="32" t="s">
        <v>4408</v>
      </c>
      <c r="I925" s="25">
        <v>2020</v>
      </c>
      <c r="J925" s="25">
        <v>2028</v>
      </c>
      <c r="K925" s="25" t="s">
        <v>36</v>
      </c>
      <c r="L925" s="25" t="s">
        <v>139</v>
      </c>
      <c r="M925" s="25"/>
      <c r="N925" s="25" t="s">
        <v>4409</v>
      </c>
      <c r="O925" s="25" t="s">
        <v>67</v>
      </c>
      <c r="P925" s="26" t="s">
        <v>68</v>
      </c>
      <c r="Q925" s="26"/>
      <c r="R925" s="26"/>
      <c r="S925" s="26" t="s">
        <v>4410</v>
      </c>
      <c r="T925" s="26"/>
      <c r="U925" s="26"/>
      <c r="V925" s="45">
        <v>10000</v>
      </c>
      <c r="W925" s="45">
        <v>750</v>
      </c>
      <c r="X925" s="30">
        <v>16000</v>
      </c>
      <c r="Y925" s="34" t="s">
        <v>42</v>
      </c>
      <c r="Z925" s="29" t="s">
        <v>52</v>
      </c>
      <c r="AA925" s="29" t="s">
        <v>106</v>
      </c>
      <c r="AB925" s="29"/>
      <c r="AC925" s="29" t="s">
        <v>4411</v>
      </c>
      <c r="AD925" s="31" t="s">
        <v>58</v>
      </c>
      <c r="AE925" s="31" t="s">
        <v>52</v>
      </c>
    </row>
    <row r="926" spans="1:31" ht="108.75" x14ac:dyDescent="0.25">
      <c r="A926" s="24" t="s">
        <v>1037</v>
      </c>
      <c r="B926" s="25" t="s">
        <v>4412</v>
      </c>
      <c r="C926" s="25" t="s">
        <v>58</v>
      </c>
      <c r="D926" s="26" t="s">
        <v>52</v>
      </c>
      <c r="E926" s="32" t="s">
        <v>4413</v>
      </c>
      <c r="F926" s="32"/>
      <c r="G926" s="33"/>
      <c r="H926" s="32" t="s">
        <v>4402</v>
      </c>
      <c r="I926" s="25">
        <v>2021</v>
      </c>
      <c r="J926" s="25">
        <v>2022</v>
      </c>
      <c r="K926" s="25" t="s">
        <v>36</v>
      </c>
      <c r="L926" s="25"/>
      <c r="M926" s="25"/>
      <c r="N926" s="25" t="s">
        <v>4414</v>
      </c>
      <c r="O926" s="25" t="s">
        <v>67</v>
      </c>
      <c r="P926" s="26" t="s">
        <v>68</v>
      </c>
      <c r="Q926" s="26"/>
      <c r="R926" s="26"/>
      <c r="S926" s="26" t="s">
        <v>4415</v>
      </c>
      <c r="T926" s="26"/>
      <c r="U926" s="26"/>
      <c r="V926" s="45">
        <v>30000</v>
      </c>
      <c r="W926" s="45"/>
      <c r="X926" s="30">
        <v>30000</v>
      </c>
      <c r="Y926" s="34" t="s">
        <v>42</v>
      </c>
      <c r="Z926" s="29" t="s">
        <v>106</v>
      </c>
      <c r="AA926" s="29"/>
      <c r="AB926" s="29"/>
      <c r="AC926" s="29" t="s">
        <v>4416</v>
      </c>
      <c r="AD926" s="31" t="s">
        <v>58</v>
      </c>
      <c r="AE926" s="31" t="s">
        <v>52</v>
      </c>
    </row>
    <row r="927" spans="1:31" ht="120.75" x14ac:dyDescent="0.25">
      <c r="A927" s="24" t="s">
        <v>1037</v>
      </c>
      <c r="B927" s="25" t="s">
        <v>4417</v>
      </c>
      <c r="C927" s="25" t="s">
        <v>30</v>
      </c>
      <c r="D927" s="26" t="s">
        <v>181</v>
      </c>
      <c r="E927" s="32" t="s">
        <v>4418</v>
      </c>
      <c r="F927" s="32"/>
      <c r="G927" s="33"/>
      <c r="H927" s="32" t="s">
        <v>4402</v>
      </c>
      <c r="I927" s="25">
        <v>2021</v>
      </c>
      <c r="J927" s="25">
        <v>2022</v>
      </c>
      <c r="K927" s="25" t="s">
        <v>36</v>
      </c>
      <c r="L927" s="25"/>
      <c r="M927" s="25"/>
      <c r="N927" s="25" t="s">
        <v>4419</v>
      </c>
      <c r="O927" s="25" t="s">
        <v>67</v>
      </c>
      <c r="P927" s="26" t="s">
        <v>68</v>
      </c>
      <c r="Q927" s="26"/>
      <c r="R927" s="26"/>
      <c r="S927" s="26" t="s">
        <v>4420</v>
      </c>
      <c r="T927" s="26"/>
      <c r="U927" s="26"/>
      <c r="V927" s="45">
        <v>10000</v>
      </c>
      <c r="W927" s="45"/>
      <c r="X927" s="30">
        <v>10000</v>
      </c>
      <c r="Y927" s="34" t="s">
        <v>42</v>
      </c>
      <c r="Z927" s="29" t="s">
        <v>52</v>
      </c>
      <c r="AA927" s="29"/>
      <c r="AB927" s="29"/>
      <c r="AC927" s="29" t="s">
        <v>4421</v>
      </c>
      <c r="AD927" s="31" t="s">
        <v>30</v>
      </c>
      <c r="AE927" s="31" t="s">
        <v>181</v>
      </c>
    </row>
    <row r="928" spans="1:31" ht="304.5" customHeight="1" x14ac:dyDescent="0.25">
      <c r="A928" s="24" t="s">
        <v>1037</v>
      </c>
      <c r="B928" s="25" t="s">
        <v>4422</v>
      </c>
      <c r="C928" s="25" t="s">
        <v>30</v>
      </c>
      <c r="D928" s="26" t="s">
        <v>181</v>
      </c>
      <c r="E928" s="32" t="s">
        <v>4423</v>
      </c>
      <c r="F928" s="32"/>
      <c r="G928" s="33"/>
      <c r="H928" s="32" t="s">
        <v>4424</v>
      </c>
      <c r="I928" s="25">
        <v>2022</v>
      </c>
      <c r="J928" s="25">
        <v>2028</v>
      </c>
      <c r="K928" s="25" t="s">
        <v>36</v>
      </c>
      <c r="L928" s="25" t="s">
        <v>139</v>
      </c>
      <c r="M928" s="25"/>
      <c r="N928" s="25" t="s">
        <v>4425</v>
      </c>
      <c r="O928" s="25" t="s">
        <v>37</v>
      </c>
      <c r="P928" s="26" t="s">
        <v>144</v>
      </c>
      <c r="Q928" s="26"/>
      <c r="R928" s="26"/>
      <c r="S928" s="26" t="s">
        <v>4426</v>
      </c>
      <c r="T928" s="26"/>
      <c r="U928" s="26"/>
      <c r="V928" s="45">
        <v>30000</v>
      </c>
      <c r="W928" s="45">
        <v>3000</v>
      </c>
      <c r="X928" s="30">
        <v>48000</v>
      </c>
      <c r="Y928" s="34" t="s">
        <v>3762</v>
      </c>
      <c r="Z928" s="29" t="s">
        <v>557</v>
      </c>
      <c r="AA928" s="29" t="s">
        <v>300</v>
      </c>
      <c r="AB928" s="29"/>
      <c r="AC928" s="29" t="s">
        <v>4427</v>
      </c>
      <c r="AD928" s="31" t="s">
        <v>30</v>
      </c>
      <c r="AE928" s="31" t="s">
        <v>181</v>
      </c>
    </row>
    <row r="929" spans="1:31" ht="295.5" customHeight="1" x14ac:dyDescent="0.25">
      <c r="A929" s="24" t="s">
        <v>1037</v>
      </c>
      <c r="B929" s="25" t="s">
        <v>4428</v>
      </c>
      <c r="C929" s="25" t="s">
        <v>58</v>
      </c>
      <c r="D929" s="26" t="s">
        <v>181</v>
      </c>
      <c r="E929" s="32" t="s">
        <v>4429</v>
      </c>
      <c r="F929" s="32"/>
      <c r="G929" s="33"/>
      <c r="H929" s="32" t="s">
        <v>4430</v>
      </c>
      <c r="I929" s="25">
        <v>2019</v>
      </c>
      <c r="J929" s="25">
        <v>2028</v>
      </c>
      <c r="K929" s="25" t="s">
        <v>57</v>
      </c>
      <c r="L929" s="25"/>
      <c r="M929" s="25"/>
      <c r="N929" s="25" t="s">
        <v>4431</v>
      </c>
      <c r="O929" s="25" t="s">
        <v>37</v>
      </c>
      <c r="P929" s="26" t="s">
        <v>144</v>
      </c>
      <c r="Q929" s="26"/>
      <c r="R929" s="26"/>
      <c r="S929" s="26" t="s">
        <v>4432</v>
      </c>
      <c r="T929" s="26"/>
      <c r="U929" s="26"/>
      <c r="V929" s="45">
        <v>10000</v>
      </c>
      <c r="W929" s="45"/>
      <c r="X929" s="30">
        <v>10000</v>
      </c>
      <c r="Y929" s="34" t="s">
        <v>42</v>
      </c>
      <c r="Z929" s="29" t="s">
        <v>557</v>
      </c>
      <c r="AA929" s="29" t="s">
        <v>300</v>
      </c>
      <c r="AB929" s="29"/>
      <c r="AC929" s="29" t="s">
        <v>4427</v>
      </c>
      <c r="AD929" s="31" t="s">
        <v>58</v>
      </c>
      <c r="AE929" s="31" t="s">
        <v>181</v>
      </c>
    </row>
    <row r="930" spans="1:31" ht="144.75" x14ac:dyDescent="0.25">
      <c r="A930" s="24" t="s">
        <v>1037</v>
      </c>
      <c r="B930" s="25" t="s">
        <v>4433</v>
      </c>
      <c r="C930" s="25" t="s">
        <v>30</v>
      </c>
      <c r="D930" s="26" t="s">
        <v>181</v>
      </c>
      <c r="E930" s="32" t="s">
        <v>4434</v>
      </c>
      <c r="F930" s="32"/>
      <c r="G930" s="33"/>
      <c r="H930" s="32" t="s">
        <v>4435</v>
      </c>
      <c r="I930" s="25">
        <v>2019</v>
      </c>
      <c r="J930" s="25">
        <v>2028</v>
      </c>
      <c r="K930" s="25" t="s">
        <v>36</v>
      </c>
      <c r="L930" s="25"/>
      <c r="M930" s="25"/>
      <c r="N930" s="25" t="s">
        <v>4436</v>
      </c>
      <c r="O930" s="25" t="s">
        <v>37</v>
      </c>
      <c r="P930" s="26" t="s">
        <v>144</v>
      </c>
      <c r="Q930" s="26"/>
      <c r="R930" s="26"/>
      <c r="S930" s="26" t="s">
        <v>4437</v>
      </c>
      <c r="T930" s="26"/>
      <c r="U930" s="26"/>
      <c r="V930" s="45">
        <v>3000</v>
      </c>
      <c r="W930" s="45">
        <v>1000</v>
      </c>
      <c r="X930" s="30">
        <v>12000</v>
      </c>
      <c r="Y930" s="34"/>
      <c r="Z930" s="29"/>
      <c r="AA930" s="29"/>
      <c r="AB930" s="29"/>
      <c r="AC930" s="29"/>
      <c r="AD930" s="31" t="s">
        <v>30</v>
      </c>
      <c r="AE930" s="31" t="s">
        <v>181</v>
      </c>
    </row>
    <row r="931" spans="1:31" ht="132.75" x14ac:dyDescent="0.25">
      <c r="A931" s="24" t="s">
        <v>1037</v>
      </c>
      <c r="B931" s="25" t="s">
        <v>4438</v>
      </c>
      <c r="C931" s="25" t="s">
        <v>233</v>
      </c>
      <c r="D931" s="26" t="s">
        <v>181</v>
      </c>
      <c r="E931" s="32" t="s">
        <v>4439</v>
      </c>
      <c r="F931" s="32"/>
      <c r="G931" s="33"/>
      <c r="H931" s="32" t="s">
        <v>4440</v>
      </c>
      <c r="I931" s="25">
        <v>2019</v>
      </c>
      <c r="J931" s="25">
        <v>2028</v>
      </c>
      <c r="K931" s="25" t="s">
        <v>36</v>
      </c>
      <c r="L931" s="25"/>
      <c r="M931" s="25"/>
      <c r="N931" s="25" t="s">
        <v>4436</v>
      </c>
      <c r="O931" s="25" t="s">
        <v>37</v>
      </c>
      <c r="P931" s="26" t="s">
        <v>144</v>
      </c>
      <c r="Q931" s="26"/>
      <c r="R931" s="26"/>
      <c r="S931" s="26" t="s">
        <v>4441</v>
      </c>
      <c r="T931" s="26"/>
      <c r="U931" s="26"/>
      <c r="V931" s="45">
        <v>8000</v>
      </c>
      <c r="W931" s="45"/>
      <c r="X931" s="30">
        <v>8000</v>
      </c>
      <c r="Y931" s="34"/>
      <c r="Z931" s="29"/>
      <c r="AA931" s="29"/>
      <c r="AB931" s="29"/>
      <c r="AC931" s="29"/>
      <c r="AD931" s="31" t="s">
        <v>233</v>
      </c>
      <c r="AE931" s="31" t="s">
        <v>181</v>
      </c>
    </row>
    <row r="932" spans="1:31" ht="132.75" x14ac:dyDescent="0.25">
      <c r="A932" s="24" t="s">
        <v>1037</v>
      </c>
      <c r="B932" s="25" t="s">
        <v>4442</v>
      </c>
      <c r="C932" s="25" t="s">
        <v>58</v>
      </c>
      <c r="D932" s="26" t="s">
        <v>181</v>
      </c>
      <c r="E932" s="32" t="s">
        <v>4443</v>
      </c>
      <c r="F932" s="32"/>
      <c r="G932" s="33"/>
      <c r="H932" s="32" t="s">
        <v>4444</v>
      </c>
      <c r="I932" s="25">
        <v>2024</v>
      </c>
      <c r="J932" s="25">
        <v>2028</v>
      </c>
      <c r="K932" s="25" t="s">
        <v>36</v>
      </c>
      <c r="L932" s="25"/>
      <c r="M932" s="25"/>
      <c r="N932" s="25" t="s">
        <v>4445</v>
      </c>
      <c r="O932" s="25" t="s">
        <v>37</v>
      </c>
      <c r="P932" s="26" t="s">
        <v>461</v>
      </c>
      <c r="Q932" s="26"/>
      <c r="R932" s="26"/>
      <c r="S932" s="26" t="s">
        <v>4446</v>
      </c>
      <c r="T932" s="26"/>
      <c r="U932" s="26"/>
      <c r="V932" s="45">
        <v>40000</v>
      </c>
      <c r="W932" s="45"/>
      <c r="X932" s="30">
        <v>40000</v>
      </c>
      <c r="Y932" s="34" t="s">
        <v>42</v>
      </c>
      <c r="Z932" s="29"/>
      <c r="AA932" s="29"/>
      <c r="AB932" s="29"/>
      <c r="AC932" s="29"/>
      <c r="AD932" s="31" t="s">
        <v>58</v>
      </c>
      <c r="AE932" s="31" t="s">
        <v>181</v>
      </c>
    </row>
    <row r="933" spans="1:31" ht="180.75" x14ac:dyDescent="0.25">
      <c r="A933" s="24" t="s">
        <v>1037</v>
      </c>
      <c r="B933" s="25" t="s">
        <v>4447</v>
      </c>
      <c r="C933" s="25" t="s">
        <v>30</v>
      </c>
      <c r="D933" s="26" t="s">
        <v>291</v>
      </c>
      <c r="E933" s="32" t="s">
        <v>4448</v>
      </c>
      <c r="F933" s="32"/>
      <c r="G933" s="33"/>
      <c r="H933" s="32" t="s">
        <v>4449</v>
      </c>
      <c r="I933" s="25">
        <v>2024</v>
      </c>
      <c r="J933" s="25">
        <v>2025</v>
      </c>
      <c r="K933" s="25" t="s">
        <v>36</v>
      </c>
      <c r="L933" s="25"/>
      <c r="M933" s="25"/>
      <c r="N933" s="25" t="s">
        <v>4450</v>
      </c>
      <c r="O933" s="25" t="s">
        <v>37</v>
      </c>
      <c r="P933" s="26" t="s">
        <v>80</v>
      </c>
      <c r="Q933" s="26"/>
      <c r="R933" s="26"/>
      <c r="S933" s="26" t="s">
        <v>4451</v>
      </c>
      <c r="T933" s="26"/>
      <c r="U933" s="26"/>
      <c r="V933" s="45">
        <v>5000</v>
      </c>
      <c r="W933" s="45"/>
      <c r="X933" s="30">
        <v>5000</v>
      </c>
      <c r="Y933" s="34" t="s">
        <v>42</v>
      </c>
      <c r="Z933" s="29"/>
      <c r="AA933" s="29"/>
      <c r="AB933" s="29"/>
      <c r="AC933" s="29"/>
      <c r="AD933" s="31" t="s">
        <v>30</v>
      </c>
      <c r="AE933" s="31" t="s">
        <v>291</v>
      </c>
    </row>
    <row r="934" spans="1:31" ht="192.75" x14ac:dyDescent="0.25">
      <c r="A934" s="24" t="s">
        <v>1037</v>
      </c>
      <c r="B934" s="25" t="s">
        <v>4452</v>
      </c>
      <c r="C934" s="25" t="s">
        <v>30</v>
      </c>
      <c r="D934" s="26" t="s">
        <v>106</v>
      </c>
      <c r="E934" s="32" t="s">
        <v>4453</v>
      </c>
      <c r="F934" s="32"/>
      <c r="G934" s="33"/>
      <c r="H934" s="32" t="s">
        <v>4454</v>
      </c>
      <c r="I934" s="25">
        <v>2026</v>
      </c>
      <c r="J934" s="25">
        <v>2027</v>
      </c>
      <c r="K934" s="25" t="s">
        <v>36</v>
      </c>
      <c r="L934" s="25"/>
      <c r="M934" s="25"/>
      <c r="N934" s="25" t="s">
        <v>4455</v>
      </c>
      <c r="O934" s="25" t="s">
        <v>1492</v>
      </c>
      <c r="P934" s="26" t="s">
        <v>186</v>
      </c>
      <c r="Q934" s="26"/>
      <c r="R934" s="26"/>
      <c r="S934" s="26" t="s">
        <v>4456</v>
      </c>
      <c r="T934" s="26"/>
      <c r="U934" s="26"/>
      <c r="V934" s="45">
        <v>50000</v>
      </c>
      <c r="W934" s="45"/>
      <c r="X934" s="30">
        <v>50000</v>
      </c>
      <c r="Y934" s="34" t="s">
        <v>3762</v>
      </c>
      <c r="Z934" s="29"/>
      <c r="AA934" s="29"/>
      <c r="AB934" s="29"/>
      <c r="AC934" s="29"/>
      <c r="AD934" s="31" t="s">
        <v>30</v>
      </c>
      <c r="AE934" s="31" t="s">
        <v>106</v>
      </c>
    </row>
    <row r="935" spans="1:31" ht="168.75" x14ac:dyDescent="0.25">
      <c r="A935" s="24" t="s">
        <v>1037</v>
      </c>
      <c r="B935" s="25" t="s">
        <v>4457</v>
      </c>
      <c r="C935" s="25" t="s">
        <v>30</v>
      </c>
      <c r="D935" s="26" t="s">
        <v>106</v>
      </c>
      <c r="E935" s="32" t="s">
        <v>4458</v>
      </c>
      <c r="F935" s="32"/>
      <c r="G935" s="33"/>
      <c r="H935" s="32" t="s">
        <v>1830</v>
      </c>
      <c r="I935" s="25">
        <v>2019</v>
      </c>
      <c r="J935" s="25">
        <v>2020</v>
      </c>
      <c r="K935" s="25" t="s">
        <v>57</v>
      </c>
      <c r="L935" s="25"/>
      <c r="M935" s="25"/>
      <c r="N935" s="25" t="s">
        <v>4459</v>
      </c>
      <c r="O935" s="25" t="s">
        <v>1492</v>
      </c>
      <c r="P935" s="26" t="s">
        <v>186</v>
      </c>
      <c r="Q935" s="26"/>
      <c r="R935" s="26"/>
      <c r="S935" s="26" t="s">
        <v>4460</v>
      </c>
      <c r="T935" s="26"/>
      <c r="U935" s="26"/>
      <c r="V935" s="45"/>
      <c r="W935" s="45"/>
      <c r="X935" s="30">
        <v>0</v>
      </c>
      <c r="Y935" s="34"/>
      <c r="Z935" s="29"/>
      <c r="AA935" s="29"/>
      <c r="AB935" s="29"/>
      <c r="AC935" s="29"/>
      <c r="AD935" s="31" t="s">
        <v>30</v>
      </c>
      <c r="AE935" s="31" t="s">
        <v>106</v>
      </c>
    </row>
    <row r="936" spans="1:31" ht="216.75" x14ac:dyDescent="0.25">
      <c r="A936" s="24" t="s">
        <v>1037</v>
      </c>
      <c r="B936" s="25" t="s">
        <v>4461</v>
      </c>
      <c r="C936" s="25" t="s">
        <v>58</v>
      </c>
      <c r="D936" s="26" t="s">
        <v>90</v>
      </c>
      <c r="E936" s="32" t="s">
        <v>4462</v>
      </c>
      <c r="F936" s="32"/>
      <c r="G936" s="33"/>
      <c r="H936" s="32" t="s">
        <v>4240</v>
      </c>
      <c r="I936" s="25">
        <v>2018</v>
      </c>
      <c r="J936" s="25">
        <v>2030</v>
      </c>
      <c r="K936" s="25" t="s">
        <v>57</v>
      </c>
      <c r="L936" s="25"/>
      <c r="M936" s="25" t="s">
        <v>139</v>
      </c>
      <c r="N936" s="25" t="s">
        <v>4241</v>
      </c>
      <c r="O936" s="25" t="s">
        <v>37</v>
      </c>
      <c r="P936" s="26" t="s">
        <v>144</v>
      </c>
      <c r="Q936" s="26" t="s">
        <v>80</v>
      </c>
      <c r="R936" s="26"/>
      <c r="S936" s="26" t="s">
        <v>4242</v>
      </c>
      <c r="T936" s="26"/>
      <c r="U936" s="26"/>
      <c r="V936" s="45"/>
      <c r="W936" s="45"/>
      <c r="X936" s="30">
        <v>0</v>
      </c>
      <c r="Y936" s="34" t="s">
        <v>116</v>
      </c>
      <c r="Z936" s="29"/>
      <c r="AA936" s="29"/>
      <c r="AB936" s="29"/>
      <c r="AC936" s="29"/>
      <c r="AD936" s="31" t="s">
        <v>58</v>
      </c>
      <c r="AE936" s="31" t="s">
        <v>90</v>
      </c>
    </row>
    <row r="937" spans="1:31" ht="36.75" x14ac:dyDescent="0.25">
      <c r="A937" s="24" t="s">
        <v>1037</v>
      </c>
      <c r="B937" s="25" t="s">
        <v>4463</v>
      </c>
      <c r="C937" s="25" t="s">
        <v>58</v>
      </c>
      <c r="D937" s="26" t="s">
        <v>106</v>
      </c>
      <c r="E937" s="32" t="s">
        <v>4464</v>
      </c>
      <c r="F937" s="32"/>
      <c r="G937" s="33"/>
      <c r="H937" s="32"/>
      <c r="I937" s="25">
        <v>2020</v>
      </c>
      <c r="J937" s="25">
        <v>2030</v>
      </c>
      <c r="K937" s="25" t="s">
        <v>36</v>
      </c>
      <c r="L937" s="25"/>
      <c r="M937" s="25"/>
      <c r="N937" s="25" t="s">
        <v>4241</v>
      </c>
      <c r="O937" s="25" t="s">
        <v>1492</v>
      </c>
      <c r="P937" s="26" t="s">
        <v>186</v>
      </c>
      <c r="Q937" s="26"/>
      <c r="R937" s="26"/>
      <c r="S937" s="26"/>
      <c r="T937" s="26"/>
      <c r="U937" s="26"/>
      <c r="V937" s="45"/>
      <c r="W937" s="45"/>
      <c r="X937" s="30">
        <v>0</v>
      </c>
      <c r="Y937" s="34"/>
      <c r="Z937" s="29"/>
      <c r="AA937" s="29"/>
      <c r="AB937" s="29"/>
      <c r="AC937" s="29"/>
      <c r="AD937" s="31" t="s">
        <v>58</v>
      </c>
      <c r="AE937" s="31" t="s">
        <v>106</v>
      </c>
    </row>
    <row r="938" spans="1:31" ht="36.75" x14ac:dyDescent="0.25">
      <c r="A938" s="24" t="s">
        <v>1038</v>
      </c>
      <c r="B938" s="25">
        <v>1</v>
      </c>
      <c r="C938" s="25" t="s">
        <v>30</v>
      </c>
      <c r="D938" s="26" t="s">
        <v>52</v>
      </c>
      <c r="E938" s="32" t="s">
        <v>3359</v>
      </c>
      <c r="F938" s="32" t="s">
        <v>3360</v>
      </c>
      <c r="G938" s="33" t="s">
        <v>3361</v>
      </c>
      <c r="H938" s="32" t="s">
        <v>300</v>
      </c>
      <c r="I938" s="25">
        <v>2020</v>
      </c>
      <c r="J938" s="25">
        <v>2021</v>
      </c>
      <c r="K938" s="25" t="s">
        <v>36</v>
      </c>
      <c r="L938" s="25"/>
      <c r="M938" s="25"/>
      <c r="N938" s="25"/>
      <c r="O938" s="25" t="s">
        <v>67</v>
      </c>
      <c r="P938" s="26" t="s">
        <v>68</v>
      </c>
      <c r="Q938" s="26"/>
      <c r="R938" s="26"/>
      <c r="S938" s="26"/>
      <c r="T938" s="26"/>
      <c r="U938" s="26"/>
      <c r="V938" s="45">
        <v>15000</v>
      </c>
      <c r="W938" s="45"/>
      <c r="X938" s="30">
        <v>15000</v>
      </c>
      <c r="Y938" s="34" t="s">
        <v>2770</v>
      </c>
      <c r="Z938" s="29"/>
      <c r="AA938" s="29"/>
      <c r="AB938" s="29"/>
      <c r="AC938" s="29"/>
      <c r="AD938" s="31" t="s">
        <v>30</v>
      </c>
      <c r="AE938" s="31" t="s">
        <v>52</v>
      </c>
    </row>
    <row r="939" spans="1:31" ht="36.75" x14ac:dyDescent="0.25">
      <c r="A939" s="24" t="s">
        <v>1038</v>
      </c>
      <c r="B939" s="25">
        <v>2</v>
      </c>
      <c r="C939" s="25" t="s">
        <v>216</v>
      </c>
      <c r="D939" s="26" t="s">
        <v>145</v>
      </c>
      <c r="E939" s="32" t="s">
        <v>3362</v>
      </c>
      <c r="F939" s="32" t="s">
        <v>3363</v>
      </c>
      <c r="G939" s="33" t="s">
        <v>3364</v>
      </c>
      <c r="H939" s="32" t="s">
        <v>300</v>
      </c>
      <c r="I939" s="25">
        <v>2020</v>
      </c>
      <c r="J939" s="25">
        <v>2021</v>
      </c>
      <c r="K939" s="25" t="s">
        <v>36</v>
      </c>
      <c r="L939" s="25"/>
      <c r="M939" s="25"/>
      <c r="N939" s="25"/>
      <c r="O939" s="25" t="s">
        <v>67</v>
      </c>
      <c r="P939" s="26" t="s">
        <v>68</v>
      </c>
      <c r="Q939" s="26"/>
      <c r="R939" s="26"/>
      <c r="S939" s="26"/>
      <c r="T939" s="26"/>
      <c r="U939" s="26"/>
      <c r="V939" s="45">
        <v>25000</v>
      </c>
      <c r="W939" s="45"/>
      <c r="X939" s="30">
        <v>25000</v>
      </c>
      <c r="Y939" s="34" t="s">
        <v>2759</v>
      </c>
      <c r="Z939" s="29" t="s">
        <v>300</v>
      </c>
      <c r="AA939" s="29"/>
      <c r="AB939" s="29"/>
      <c r="AC939" s="29" t="s">
        <v>354</v>
      </c>
      <c r="AD939" s="31" t="s">
        <v>216</v>
      </c>
      <c r="AE939" s="31" t="s">
        <v>145</v>
      </c>
    </row>
    <row r="940" spans="1:31" ht="36.75" x14ac:dyDescent="0.25">
      <c r="A940" s="24" t="s">
        <v>1038</v>
      </c>
      <c r="B940" s="25">
        <v>3</v>
      </c>
      <c r="C940" s="25" t="s">
        <v>30</v>
      </c>
      <c r="D940" s="26" t="s">
        <v>90</v>
      </c>
      <c r="E940" s="32" t="s">
        <v>3365</v>
      </c>
      <c r="F940" s="32" t="s">
        <v>3366</v>
      </c>
      <c r="G940" s="33" t="s">
        <v>3367</v>
      </c>
      <c r="H940" s="32" t="s">
        <v>300</v>
      </c>
      <c r="I940" s="25">
        <v>2020</v>
      </c>
      <c r="J940" s="25">
        <v>2021</v>
      </c>
      <c r="K940" s="25" t="s">
        <v>36</v>
      </c>
      <c r="L940" s="25"/>
      <c r="M940" s="25"/>
      <c r="N940" s="25"/>
      <c r="O940" s="25" t="s">
        <v>37</v>
      </c>
      <c r="P940" s="26" t="s">
        <v>123</v>
      </c>
      <c r="Q940" s="26"/>
      <c r="R940" s="26"/>
      <c r="S940" s="26"/>
      <c r="T940" s="26"/>
      <c r="U940" s="26"/>
      <c r="V940" s="45"/>
      <c r="W940" s="45"/>
      <c r="X940" s="30">
        <v>0</v>
      </c>
      <c r="Y940" s="34" t="s">
        <v>2770</v>
      </c>
      <c r="Z940" s="29" t="s">
        <v>300</v>
      </c>
      <c r="AA940" s="29"/>
      <c r="AB940" s="29"/>
      <c r="AC940" s="29" t="s">
        <v>354</v>
      </c>
      <c r="AD940" s="31" t="s">
        <v>30</v>
      </c>
      <c r="AE940" s="31" t="s">
        <v>90</v>
      </c>
    </row>
    <row r="941" spans="1:31" ht="36.75" x14ac:dyDescent="0.25">
      <c r="A941" s="24" t="s">
        <v>1038</v>
      </c>
      <c r="B941" s="25">
        <v>4</v>
      </c>
      <c r="C941" s="25" t="s">
        <v>233</v>
      </c>
      <c r="D941" s="26" t="s">
        <v>31</v>
      </c>
      <c r="E941" s="32" t="s">
        <v>3368</v>
      </c>
      <c r="F941" s="32" t="s">
        <v>3369</v>
      </c>
      <c r="G941" s="33" t="s">
        <v>3370</v>
      </c>
      <c r="H941" s="32" t="s">
        <v>300</v>
      </c>
      <c r="I941" s="25">
        <v>2019</v>
      </c>
      <c r="J941" s="25">
        <v>2020</v>
      </c>
      <c r="K941" s="25" t="s">
        <v>36</v>
      </c>
      <c r="L941" s="25"/>
      <c r="M941" s="25" t="s">
        <v>139</v>
      </c>
      <c r="N941" s="25" t="s">
        <v>3371</v>
      </c>
      <c r="O941" s="25" t="s">
        <v>111</v>
      </c>
      <c r="P941" s="26" t="s">
        <v>40</v>
      </c>
      <c r="Q941" s="26"/>
      <c r="R941" s="26"/>
      <c r="S941" s="26"/>
      <c r="T941" s="26" t="s">
        <v>3372</v>
      </c>
      <c r="U941" s="26" t="s">
        <v>3373</v>
      </c>
      <c r="V941" s="45">
        <v>20000</v>
      </c>
      <c r="W941" s="45"/>
      <c r="X941" s="30">
        <v>20000</v>
      </c>
      <c r="Y941" s="34" t="s">
        <v>2770</v>
      </c>
      <c r="Z941" s="29" t="s">
        <v>106</v>
      </c>
      <c r="AA941" s="29"/>
      <c r="AB941" s="29"/>
      <c r="AC941" s="29" t="s">
        <v>996</v>
      </c>
      <c r="AD941" s="31" t="s">
        <v>233</v>
      </c>
      <c r="AE941" s="31" t="s">
        <v>31</v>
      </c>
    </row>
    <row r="942" spans="1:31" ht="36.75" x14ac:dyDescent="0.25">
      <c r="A942" s="24" t="s">
        <v>1038</v>
      </c>
      <c r="B942" s="25">
        <v>5</v>
      </c>
      <c r="C942" s="25" t="s">
        <v>30</v>
      </c>
      <c r="D942" s="26" t="s">
        <v>291</v>
      </c>
      <c r="E942" s="32" t="s">
        <v>2282</v>
      </c>
      <c r="F942" s="32" t="s">
        <v>2283</v>
      </c>
      <c r="G942" s="33" t="s">
        <v>3374</v>
      </c>
      <c r="H942" s="32" t="s">
        <v>3375</v>
      </c>
      <c r="I942" s="25">
        <v>2019</v>
      </c>
      <c r="J942" s="25">
        <v>2020</v>
      </c>
      <c r="K942" s="25" t="s">
        <v>36</v>
      </c>
      <c r="L942" s="25"/>
      <c r="M942" s="25"/>
      <c r="N942" s="25"/>
      <c r="O942" s="25" t="s">
        <v>46</v>
      </c>
      <c r="P942" s="26" t="s">
        <v>38</v>
      </c>
      <c r="Q942" s="26"/>
      <c r="R942" s="26"/>
      <c r="S942" s="26"/>
      <c r="T942" s="26"/>
      <c r="U942" s="26"/>
      <c r="V942" s="45">
        <v>2000</v>
      </c>
      <c r="W942" s="45"/>
      <c r="X942" s="30">
        <v>2000</v>
      </c>
      <c r="Y942" s="34" t="s">
        <v>2749</v>
      </c>
      <c r="Z942" s="29"/>
      <c r="AA942" s="29"/>
      <c r="AB942" s="29"/>
      <c r="AC942" s="29"/>
      <c r="AD942" s="31" t="s">
        <v>30</v>
      </c>
      <c r="AE942" s="31" t="s">
        <v>291</v>
      </c>
    </row>
    <row r="943" spans="1:31" ht="48.75" x14ac:dyDescent="0.25">
      <c r="A943" s="24" t="s">
        <v>1038</v>
      </c>
      <c r="B943" s="25">
        <v>6</v>
      </c>
      <c r="C943" s="25" t="s">
        <v>30</v>
      </c>
      <c r="D943" s="26" t="s">
        <v>106</v>
      </c>
      <c r="E943" s="32" t="s">
        <v>2301</v>
      </c>
      <c r="F943" s="32" t="s">
        <v>2302</v>
      </c>
      <c r="G943" s="33" t="s">
        <v>3376</v>
      </c>
      <c r="H943" s="32" t="s">
        <v>3375</v>
      </c>
      <c r="I943" s="25">
        <v>2019</v>
      </c>
      <c r="J943" s="25">
        <v>2022</v>
      </c>
      <c r="K943" s="25" t="s">
        <v>36</v>
      </c>
      <c r="L943" s="25"/>
      <c r="M943" s="25"/>
      <c r="N943" s="25"/>
      <c r="O943" s="25" t="s">
        <v>1492</v>
      </c>
      <c r="P943" s="26" t="s">
        <v>186</v>
      </c>
      <c r="Q943" s="26"/>
      <c r="R943" s="26"/>
      <c r="S943" s="26"/>
      <c r="T943" s="26"/>
      <c r="U943" s="26"/>
      <c r="V943" s="45">
        <v>2000</v>
      </c>
      <c r="W943" s="45">
        <v>1000</v>
      </c>
      <c r="X943" s="30">
        <v>5000</v>
      </c>
      <c r="Y943" s="34" t="s">
        <v>2749</v>
      </c>
      <c r="Z943" s="29"/>
      <c r="AA943" s="29"/>
      <c r="AB943" s="29"/>
      <c r="AC943" s="29"/>
      <c r="AD943" s="31" t="s">
        <v>30</v>
      </c>
      <c r="AE943" s="31" t="s">
        <v>106</v>
      </c>
    </row>
    <row r="944" spans="1:31" ht="24.75" x14ac:dyDescent="0.25">
      <c r="A944" s="24" t="s">
        <v>1038</v>
      </c>
      <c r="B944" s="25">
        <v>7</v>
      </c>
      <c r="C944" s="25" t="s">
        <v>30</v>
      </c>
      <c r="D944" s="26" t="s">
        <v>291</v>
      </c>
      <c r="E944" s="32" t="s">
        <v>3377</v>
      </c>
      <c r="F944" s="32" t="s">
        <v>3378</v>
      </c>
      <c r="G944" s="33" t="s">
        <v>3379</v>
      </c>
      <c r="H944" s="32" t="s">
        <v>3375</v>
      </c>
      <c r="I944" s="25">
        <v>2020</v>
      </c>
      <c r="J944" s="25">
        <v>2022</v>
      </c>
      <c r="K944" s="25" t="s">
        <v>36</v>
      </c>
      <c r="L944" s="25"/>
      <c r="M944" s="25" t="s">
        <v>139</v>
      </c>
      <c r="N944" s="25" t="s">
        <v>3380</v>
      </c>
      <c r="O944" s="25" t="s">
        <v>253</v>
      </c>
      <c r="P944" s="26" t="s">
        <v>174</v>
      </c>
      <c r="Q944" s="26" t="s">
        <v>179</v>
      </c>
      <c r="R944" s="26"/>
      <c r="S944" s="26"/>
      <c r="T944" s="26" t="s">
        <v>3381</v>
      </c>
      <c r="U944" s="26" t="s">
        <v>3382</v>
      </c>
      <c r="V944" s="45">
        <v>100000</v>
      </c>
      <c r="W944" s="45">
        <v>25000</v>
      </c>
      <c r="X944" s="30">
        <v>150000</v>
      </c>
      <c r="Y944" s="34" t="s">
        <v>2770</v>
      </c>
      <c r="Z944" s="29"/>
      <c r="AA944" s="29"/>
      <c r="AB944" s="29"/>
      <c r="AC944" s="29"/>
      <c r="AD944" s="31" t="s">
        <v>30</v>
      </c>
      <c r="AE944" s="31" t="s">
        <v>291</v>
      </c>
    </row>
    <row r="945" spans="1:31" ht="48.75" x14ac:dyDescent="0.25">
      <c r="A945" s="24" t="s">
        <v>1038</v>
      </c>
      <c r="B945" s="25">
        <v>8</v>
      </c>
      <c r="C945" s="25" t="s">
        <v>233</v>
      </c>
      <c r="D945" s="26" t="s">
        <v>31</v>
      </c>
      <c r="E945" s="32" t="s">
        <v>3383</v>
      </c>
      <c r="F945" s="32" t="s">
        <v>3384</v>
      </c>
      <c r="G945" s="33" t="s">
        <v>3385</v>
      </c>
      <c r="H945" s="32" t="s">
        <v>3375</v>
      </c>
      <c r="I945" s="25">
        <v>2019</v>
      </c>
      <c r="J945" s="25">
        <v>2020</v>
      </c>
      <c r="K945" s="25" t="s">
        <v>57</v>
      </c>
      <c r="L945" s="25"/>
      <c r="M945" s="25" t="s">
        <v>139</v>
      </c>
      <c r="N945" s="25" t="s">
        <v>3386</v>
      </c>
      <c r="O945" s="25" t="s">
        <v>46</v>
      </c>
      <c r="P945" s="26" t="s">
        <v>38</v>
      </c>
      <c r="Q945" s="26" t="s">
        <v>179</v>
      </c>
      <c r="R945" s="26"/>
      <c r="S945" s="26"/>
      <c r="T945" s="26" t="s">
        <v>3387</v>
      </c>
      <c r="U945" s="26" t="s">
        <v>3388</v>
      </c>
      <c r="V945" s="45">
        <v>50000</v>
      </c>
      <c r="W945" s="45">
        <v>10000</v>
      </c>
      <c r="X945" s="30">
        <v>60000</v>
      </c>
      <c r="Y945" s="34" t="s">
        <v>2759</v>
      </c>
      <c r="Z945" s="29" t="s">
        <v>106</v>
      </c>
      <c r="AA945" s="29"/>
      <c r="AB945" s="29"/>
      <c r="AC945" s="29" t="s">
        <v>3389</v>
      </c>
      <c r="AD945" s="31" t="s">
        <v>233</v>
      </c>
      <c r="AE945" s="31" t="s">
        <v>31</v>
      </c>
    </row>
    <row r="946" spans="1:31" ht="48.75" x14ac:dyDescent="0.25">
      <c r="A946" s="24" t="s">
        <v>1038</v>
      </c>
      <c r="B946" s="25">
        <v>9</v>
      </c>
      <c r="C946" s="25" t="s">
        <v>30</v>
      </c>
      <c r="D946" s="26" t="s">
        <v>90</v>
      </c>
      <c r="E946" s="32" t="s">
        <v>3390</v>
      </c>
      <c r="F946" s="32" t="s">
        <v>3391</v>
      </c>
      <c r="G946" s="33" t="s">
        <v>3392</v>
      </c>
      <c r="H946" s="32" t="s">
        <v>300</v>
      </c>
      <c r="I946" s="25">
        <v>2019</v>
      </c>
      <c r="J946" s="25">
        <v>2020</v>
      </c>
      <c r="K946" s="25" t="s">
        <v>36</v>
      </c>
      <c r="L946" s="25"/>
      <c r="M946" s="25"/>
      <c r="N946" s="25"/>
      <c r="O946" s="25" t="s">
        <v>37</v>
      </c>
      <c r="P946" s="26" t="s">
        <v>123</v>
      </c>
      <c r="Q946" s="26"/>
      <c r="R946" s="26"/>
      <c r="S946" s="26"/>
      <c r="T946" s="26"/>
      <c r="U946" s="26"/>
      <c r="V946" s="45"/>
      <c r="W946" s="45"/>
      <c r="X946" s="30">
        <v>0</v>
      </c>
      <c r="Y946" s="34" t="s">
        <v>2749</v>
      </c>
      <c r="Z946" s="29"/>
      <c r="AA946" s="29"/>
      <c r="AB946" s="29"/>
      <c r="AC946" s="29"/>
      <c r="AD946" s="31" t="s">
        <v>30</v>
      </c>
      <c r="AE946" s="31" t="s">
        <v>90</v>
      </c>
    </row>
    <row r="947" spans="1:31" ht="36.75" x14ac:dyDescent="0.25">
      <c r="A947" s="24" t="s">
        <v>1038</v>
      </c>
      <c r="B947" s="25">
        <v>10</v>
      </c>
      <c r="C947" s="25" t="s">
        <v>216</v>
      </c>
      <c r="D947" s="26" t="s">
        <v>291</v>
      </c>
      <c r="E947" s="32" t="s">
        <v>3393</v>
      </c>
      <c r="F947" s="32" t="s">
        <v>3394</v>
      </c>
      <c r="G947" s="33" t="s">
        <v>3395</v>
      </c>
      <c r="H947" s="32" t="s">
        <v>3375</v>
      </c>
      <c r="I947" s="25">
        <v>2019</v>
      </c>
      <c r="J947" s="25">
        <v>2022</v>
      </c>
      <c r="K947" s="25" t="s">
        <v>36</v>
      </c>
      <c r="L947" s="25"/>
      <c r="M947" s="25" t="s">
        <v>139</v>
      </c>
      <c r="N947" s="25" t="s">
        <v>3380</v>
      </c>
      <c r="O947" s="25" t="s">
        <v>1492</v>
      </c>
      <c r="P947" s="26" t="s">
        <v>128</v>
      </c>
      <c r="Q947" s="26" t="s">
        <v>179</v>
      </c>
      <c r="R947" s="26" t="s">
        <v>174</v>
      </c>
      <c r="S947" s="26"/>
      <c r="T947" s="26" t="s">
        <v>3387</v>
      </c>
      <c r="U947" s="26" t="s">
        <v>3388</v>
      </c>
      <c r="V947" s="45">
        <v>15000</v>
      </c>
      <c r="W947" s="45">
        <v>15000</v>
      </c>
      <c r="X947" s="30">
        <v>60000</v>
      </c>
      <c r="Y947" s="34" t="s">
        <v>2749</v>
      </c>
      <c r="Z947" s="29"/>
      <c r="AA947" s="29"/>
      <c r="AB947" s="29"/>
      <c r="AC947" s="29"/>
      <c r="AD947" s="31" t="s">
        <v>216</v>
      </c>
      <c r="AE947" s="31" t="s">
        <v>291</v>
      </c>
    </row>
    <row r="948" spans="1:31" ht="24.75" x14ac:dyDescent="0.25">
      <c r="A948" s="24" t="s">
        <v>1038</v>
      </c>
      <c r="B948" s="25">
        <v>11</v>
      </c>
      <c r="C948" s="25" t="s">
        <v>30</v>
      </c>
      <c r="D948" s="26" t="s">
        <v>31</v>
      </c>
      <c r="E948" s="32" t="s">
        <v>3396</v>
      </c>
      <c r="F948" s="32" t="s">
        <v>3397</v>
      </c>
      <c r="G948" s="33" t="s">
        <v>3398</v>
      </c>
      <c r="H948" s="32" t="s">
        <v>3375</v>
      </c>
      <c r="I948" s="25">
        <v>2019</v>
      </c>
      <c r="J948" s="25">
        <v>2020</v>
      </c>
      <c r="K948" s="25" t="s">
        <v>36</v>
      </c>
      <c r="L948" s="25"/>
      <c r="M948" s="25"/>
      <c r="N948" s="25"/>
      <c r="O948" s="25" t="s">
        <v>46</v>
      </c>
      <c r="P948" s="26" t="s">
        <v>38</v>
      </c>
      <c r="Q948" s="26"/>
      <c r="R948" s="26"/>
      <c r="S948" s="26"/>
      <c r="T948" s="26"/>
      <c r="U948" s="26"/>
      <c r="V948" s="45">
        <v>5000</v>
      </c>
      <c r="W948" s="45"/>
      <c r="X948" s="30">
        <v>5000</v>
      </c>
      <c r="Y948" s="34" t="s">
        <v>2749</v>
      </c>
      <c r="Z948" s="29"/>
      <c r="AA948" s="29"/>
      <c r="AB948" s="29"/>
      <c r="AC948" s="29"/>
      <c r="AD948" s="31" t="s">
        <v>30</v>
      </c>
      <c r="AE948" s="31" t="s">
        <v>31</v>
      </c>
    </row>
    <row r="949" spans="1:31" ht="60.75" x14ac:dyDescent="0.25">
      <c r="A949" s="24" t="s">
        <v>1039</v>
      </c>
      <c r="B949" s="25">
        <v>1</v>
      </c>
      <c r="C949" s="25" t="s">
        <v>30</v>
      </c>
      <c r="D949" s="26" t="s">
        <v>52</v>
      </c>
      <c r="E949" s="32" t="s">
        <v>3399</v>
      </c>
      <c r="F949" s="32" t="s">
        <v>3400</v>
      </c>
      <c r="G949" s="33" t="s">
        <v>3401</v>
      </c>
      <c r="H949" s="32" t="s">
        <v>3402</v>
      </c>
      <c r="I949" s="25">
        <v>2016</v>
      </c>
      <c r="J949" s="25">
        <v>2030</v>
      </c>
      <c r="K949" s="25" t="s">
        <v>57</v>
      </c>
      <c r="L949" s="25"/>
      <c r="M949" s="25" t="s">
        <v>139</v>
      </c>
      <c r="N949" s="25" t="s">
        <v>3403</v>
      </c>
      <c r="O949" s="25" t="s">
        <v>111</v>
      </c>
      <c r="P949" s="26" t="s">
        <v>39</v>
      </c>
      <c r="Q949" s="26" t="s">
        <v>80</v>
      </c>
      <c r="R949" s="26" t="s">
        <v>123</v>
      </c>
      <c r="S949" s="26" t="s">
        <v>3404</v>
      </c>
      <c r="T949" s="26" t="s">
        <v>3405</v>
      </c>
      <c r="U949" s="26" t="s">
        <v>3406</v>
      </c>
      <c r="V949" s="45">
        <v>60000</v>
      </c>
      <c r="W949" s="45"/>
      <c r="X949" s="30">
        <v>60000</v>
      </c>
      <c r="Y949" s="34" t="s">
        <v>62</v>
      </c>
      <c r="Z949" s="29" t="s">
        <v>221</v>
      </c>
      <c r="AA949" s="29"/>
      <c r="AB949" s="29"/>
      <c r="AC949" s="29" t="s">
        <v>3407</v>
      </c>
      <c r="AD949" s="31" t="s">
        <v>30</v>
      </c>
      <c r="AE949" s="31" t="s">
        <v>52</v>
      </c>
    </row>
    <row r="950" spans="1:31" ht="60.75" x14ac:dyDescent="0.25">
      <c r="A950" s="24" t="s">
        <v>1039</v>
      </c>
      <c r="B950" s="25">
        <v>2</v>
      </c>
      <c r="C950" s="25" t="s">
        <v>30</v>
      </c>
      <c r="D950" s="26" t="s">
        <v>291</v>
      </c>
      <c r="E950" s="32" t="s">
        <v>3408</v>
      </c>
      <c r="F950" s="32" t="s">
        <v>3409</v>
      </c>
      <c r="G950" s="33" t="s">
        <v>3410</v>
      </c>
      <c r="H950" s="32" t="s">
        <v>3411</v>
      </c>
      <c r="I950" s="25">
        <v>2020</v>
      </c>
      <c r="J950" s="25">
        <v>2030</v>
      </c>
      <c r="K950" s="25" t="s">
        <v>36</v>
      </c>
      <c r="L950" s="25"/>
      <c r="M950" s="25" t="s">
        <v>139</v>
      </c>
      <c r="N950" s="25" t="s">
        <v>3412</v>
      </c>
      <c r="O950" s="25" t="s">
        <v>37</v>
      </c>
      <c r="P950" s="26" t="s">
        <v>128</v>
      </c>
      <c r="Q950" s="26" t="s">
        <v>80</v>
      </c>
      <c r="R950" s="26" t="s">
        <v>308</v>
      </c>
      <c r="S950" s="26" t="s">
        <v>3413</v>
      </c>
      <c r="T950" s="26" t="s">
        <v>3414</v>
      </c>
      <c r="U950" s="26" t="s">
        <v>3415</v>
      </c>
      <c r="V950" s="45">
        <v>0</v>
      </c>
      <c r="W950" s="45"/>
      <c r="X950" s="30">
        <v>0</v>
      </c>
      <c r="Y950" s="34"/>
      <c r="Z950" s="29" t="s">
        <v>285</v>
      </c>
      <c r="AA950" s="29"/>
      <c r="AB950" s="29"/>
      <c r="AC950" s="29" t="s">
        <v>3416</v>
      </c>
      <c r="AD950" s="31" t="s">
        <v>30</v>
      </c>
      <c r="AE950" s="31" t="s">
        <v>291</v>
      </c>
    </row>
    <row r="951" spans="1:31" ht="48.75" x14ac:dyDescent="0.25">
      <c r="A951" s="24" t="s">
        <v>1039</v>
      </c>
      <c r="B951" s="25">
        <v>3</v>
      </c>
      <c r="C951" s="25" t="s">
        <v>30</v>
      </c>
      <c r="D951" s="26" t="s">
        <v>291</v>
      </c>
      <c r="E951" s="32" t="s">
        <v>3417</v>
      </c>
      <c r="F951" s="32" t="s">
        <v>3418</v>
      </c>
      <c r="G951" s="33" t="s">
        <v>3419</v>
      </c>
      <c r="H951" s="32" t="s">
        <v>3420</v>
      </c>
      <c r="I951" s="25">
        <v>2017</v>
      </c>
      <c r="J951" s="25">
        <v>2030</v>
      </c>
      <c r="K951" s="25" t="s">
        <v>57</v>
      </c>
      <c r="L951" s="25"/>
      <c r="M951" s="25" t="s">
        <v>139</v>
      </c>
      <c r="N951" s="25"/>
      <c r="O951" s="25" t="s">
        <v>37</v>
      </c>
      <c r="P951" s="26" t="s">
        <v>128</v>
      </c>
      <c r="Q951" s="26" t="s">
        <v>80</v>
      </c>
      <c r="R951" s="26" t="s">
        <v>308</v>
      </c>
      <c r="S951" s="26" t="s">
        <v>3413</v>
      </c>
      <c r="T951" s="26" t="s">
        <v>3421</v>
      </c>
      <c r="U951" s="26" t="s">
        <v>3422</v>
      </c>
      <c r="V951" s="45">
        <v>0</v>
      </c>
      <c r="W951" s="45"/>
      <c r="X951" s="30">
        <v>0</v>
      </c>
      <c r="Y951" s="34"/>
      <c r="Z951" s="29" t="s">
        <v>285</v>
      </c>
      <c r="AA951" s="29"/>
      <c r="AB951" s="29"/>
      <c r="AC951" s="29" t="s">
        <v>3416</v>
      </c>
      <c r="AD951" s="31" t="s">
        <v>30</v>
      </c>
      <c r="AE951" s="31" t="s">
        <v>291</v>
      </c>
    </row>
    <row r="952" spans="1:31" ht="60.75" x14ac:dyDescent="0.25">
      <c r="A952" s="24" t="s">
        <v>1039</v>
      </c>
      <c r="B952" s="25">
        <v>4</v>
      </c>
      <c r="C952" s="25" t="s">
        <v>30</v>
      </c>
      <c r="D952" s="26" t="s">
        <v>291</v>
      </c>
      <c r="E952" s="32" t="s">
        <v>3423</v>
      </c>
      <c r="F952" s="32" t="s">
        <v>3424</v>
      </c>
      <c r="G952" s="33" t="s">
        <v>3425</v>
      </c>
      <c r="H952" s="32" t="s">
        <v>3426</v>
      </c>
      <c r="I952" s="25">
        <v>2020</v>
      </c>
      <c r="J952" s="25">
        <v>2030</v>
      </c>
      <c r="K952" s="25" t="s">
        <v>36</v>
      </c>
      <c r="L952" s="25"/>
      <c r="M952" s="25" t="s">
        <v>139</v>
      </c>
      <c r="N952" s="25" t="s">
        <v>3427</v>
      </c>
      <c r="O952" s="25" t="s">
        <v>37</v>
      </c>
      <c r="P952" s="26" t="s">
        <v>128</v>
      </c>
      <c r="Q952" s="26" t="s">
        <v>317</v>
      </c>
      <c r="R952" s="26" t="s">
        <v>360</v>
      </c>
      <c r="S952" s="26"/>
      <c r="T952" s="26" t="s">
        <v>3428</v>
      </c>
      <c r="U952" s="26" t="s">
        <v>3429</v>
      </c>
      <c r="V952" s="45">
        <v>0</v>
      </c>
      <c r="W952" s="45"/>
      <c r="X952" s="30">
        <v>0</v>
      </c>
      <c r="Y952" s="34"/>
      <c r="Z952" s="29" t="s">
        <v>221</v>
      </c>
      <c r="AA952" s="29"/>
      <c r="AB952" s="29"/>
      <c r="AC952" s="29" t="s">
        <v>3430</v>
      </c>
      <c r="AD952" s="31" t="s">
        <v>30</v>
      </c>
      <c r="AE952" s="31" t="s">
        <v>291</v>
      </c>
    </row>
    <row r="953" spans="1:31" ht="96.75" x14ac:dyDescent="0.25">
      <c r="A953" s="24" t="s">
        <v>1039</v>
      </c>
      <c r="B953" s="25">
        <v>5</v>
      </c>
      <c r="C953" s="25" t="s">
        <v>58</v>
      </c>
      <c r="D953" s="26" t="s">
        <v>291</v>
      </c>
      <c r="E953" s="32" t="s">
        <v>3431</v>
      </c>
      <c r="F953" s="32" t="s">
        <v>3432</v>
      </c>
      <c r="G953" s="33" t="s">
        <v>3433</v>
      </c>
      <c r="H953" s="32" t="s">
        <v>3434</v>
      </c>
      <c r="I953" s="25">
        <v>2021</v>
      </c>
      <c r="J953" s="25">
        <v>2030</v>
      </c>
      <c r="K953" s="25" t="s">
        <v>36</v>
      </c>
      <c r="L953" s="25"/>
      <c r="M953" s="25" t="s">
        <v>139</v>
      </c>
      <c r="N953" s="25" t="s">
        <v>3435</v>
      </c>
      <c r="O953" s="25" t="s">
        <v>37</v>
      </c>
      <c r="P953" s="26" t="s">
        <v>128</v>
      </c>
      <c r="Q953" s="26" t="s">
        <v>317</v>
      </c>
      <c r="R953" s="26" t="s">
        <v>360</v>
      </c>
      <c r="S953" s="26"/>
      <c r="T953" s="26" t="s">
        <v>3436</v>
      </c>
      <c r="U953" s="26" t="s">
        <v>3437</v>
      </c>
      <c r="V953" s="45">
        <v>0</v>
      </c>
      <c r="W953" s="45"/>
      <c r="X953" s="30">
        <v>0</v>
      </c>
      <c r="Y953" s="34"/>
      <c r="Z953" s="29" t="s">
        <v>221</v>
      </c>
      <c r="AA953" s="29"/>
      <c r="AB953" s="29"/>
      <c r="AC953" s="29" t="s">
        <v>3430</v>
      </c>
      <c r="AD953" s="31" t="s">
        <v>58</v>
      </c>
      <c r="AE953" s="31" t="s">
        <v>291</v>
      </c>
    </row>
    <row r="954" spans="1:31" ht="48.75" x14ac:dyDescent="0.25">
      <c r="A954" s="24" t="s">
        <v>1039</v>
      </c>
      <c r="B954" s="25">
        <v>6</v>
      </c>
      <c r="C954" s="25" t="s">
        <v>30</v>
      </c>
      <c r="D954" s="26" t="s">
        <v>291</v>
      </c>
      <c r="E954" s="32" t="s">
        <v>3438</v>
      </c>
      <c r="F954" s="32" t="s">
        <v>3439</v>
      </c>
      <c r="G954" s="33" t="s">
        <v>3440</v>
      </c>
      <c r="H954" s="32" t="s">
        <v>3441</v>
      </c>
      <c r="I954" s="25">
        <v>2018</v>
      </c>
      <c r="J954" s="25">
        <v>2030</v>
      </c>
      <c r="K954" s="25" t="s">
        <v>36</v>
      </c>
      <c r="L954" s="25"/>
      <c r="M954" s="25" t="s">
        <v>139</v>
      </c>
      <c r="N954" s="25"/>
      <c r="O954" s="25" t="s">
        <v>37</v>
      </c>
      <c r="P954" s="26" t="s">
        <v>308</v>
      </c>
      <c r="Q954" s="26" t="s">
        <v>128</v>
      </c>
      <c r="R954" s="26" t="s">
        <v>360</v>
      </c>
      <c r="S954" s="26"/>
      <c r="T954" s="26" t="s">
        <v>3442</v>
      </c>
      <c r="U954" s="26" t="s">
        <v>3443</v>
      </c>
      <c r="V954" s="45">
        <v>0</v>
      </c>
      <c r="W954" s="45">
        <v>5000</v>
      </c>
      <c r="X954" s="30">
        <v>60000</v>
      </c>
      <c r="Y954" s="34" t="s">
        <v>62</v>
      </c>
      <c r="Z954" s="29"/>
      <c r="AA954" s="29"/>
      <c r="AB954" s="29"/>
      <c r="AC954" s="29"/>
      <c r="AD954" s="31" t="s">
        <v>30</v>
      </c>
      <c r="AE954" s="31" t="s">
        <v>291</v>
      </c>
    </row>
    <row r="955" spans="1:31" ht="48.75" x14ac:dyDescent="0.25">
      <c r="A955" s="24" t="s">
        <v>1039</v>
      </c>
      <c r="B955" s="25">
        <v>7</v>
      </c>
      <c r="C955" s="25" t="s">
        <v>30</v>
      </c>
      <c r="D955" s="26" t="s">
        <v>291</v>
      </c>
      <c r="E955" s="32" t="s">
        <v>3444</v>
      </c>
      <c r="F955" s="32" t="s">
        <v>3445</v>
      </c>
      <c r="G955" s="33" t="s">
        <v>3446</v>
      </c>
      <c r="H955" s="32" t="s">
        <v>3420</v>
      </c>
      <c r="I955" s="25">
        <v>2019</v>
      </c>
      <c r="J955" s="25">
        <v>2030</v>
      </c>
      <c r="K955" s="25" t="s">
        <v>36</v>
      </c>
      <c r="L955" s="25"/>
      <c r="M955" s="25" t="s">
        <v>139</v>
      </c>
      <c r="N955" s="25"/>
      <c r="O955" s="25" t="s">
        <v>67</v>
      </c>
      <c r="P955" s="26" t="s">
        <v>128</v>
      </c>
      <c r="Q955" s="26" t="s">
        <v>80</v>
      </c>
      <c r="R955" s="26" t="s">
        <v>308</v>
      </c>
      <c r="S955" s="26"/>
      <c r="T955" s="26" t="s">
        <v>3421</v>
      </c>
      <c r="U955" s="26" t="s">
        <v>3422</v>
      </c>
      <c r="V955" s="45">
        <v>0</v>
      </c>
      <c r="W955" s="45">
        <v>20000</v>
      </c>
      <c r="X955" s="30">
        <v>220000</v>
      </c>
      <c r="Y955" s="34" t="s">
        <v>116</v>
      </c>
      <c r="Z955" s="29" t="s">
        <v>285</v>
      </c>
      <c r="AA955" s="29"/>
      <c r="AB955" s="29"/>
      <c r="AC955" s="29" t="s">
        <v>3447</v>
      </c>
      <c r="AD955" s="31" t="s">
        <v>30</v>
      </c>
      <c r="AE955" s="31" t="s">
        <v>291</v>
      </c>
    </row>
    <row r="956" spans="1:31" ht="36.75" x14ac:dyDescent="0.25">
      <c r="A956" s="24" t="s">
        <v>1039</v>
      </c>
      <c r="B956" s="25">
        <v>8</v>
      </c>
      <c r="C956" s="25" t="s">
        <v>30</v>
      </c>
      <c r="D956" s="26" t="s">
        <v>47</v>
      </c>
      <c r="E956" s="32" t="s">
        <v>3448</v>
      </c>
      <c r="F956" s="32" t="s">
        <v>3449</v>
      </c>
      <c r="G956" s="33" t="s">
        <v>3450</v>
      </c>
      <c r="H956" s="32" t="s">
        <v>3451</v>
      </c>
      <c r="I956" s="25">
        <v>2013</v>
      </c>
      <c r="J956" s="25">
        <v>2030</v>
      </c>
      <c r="K956" s="25" t="s">
        <v>57</v>
      </c>
      <c r="L956" s="25"/>
      <c r="M956" s="25" t="s">
        <v>139</v>
      </c>
      <c r="N956" s="25" t="s">
        <v>3452</v>
      </c>
      <c r="O956" s="25" t="s">
        <v>46</v>
      </c>
      <c r="P956" s="26" t="s">
        <v>38</v>
      </c>
      <c r="Q956" s="26"/>
      <c r="R956" s="26"/>
      <c r="S956" s="26"/>
      <c r="T956" s="26" t="s">
        <v>3453</v>
      </c>
      <c r="U956" s="26" t="s">
        <v>3454</v>
      </c>
      <c r="V956" s="45">
        <v>0</v>
      </c>
      <c r="W956" s="45"/>
      <c r="X956" s="30">
        <v>0</v>
      </c>
      <c r="Y956" s="34"/>
      <c r="Z956" s="29" t="s">
        <v>221</v>
      </c>
      <c r="AA956" s="29"/>
      <c r="AB956" s="29"/>
      <c r="AC956" s="29" t="s">
        <v>3455</v>
      </c>
      <c r="AD956" s="31" t="s">
        <v>30</v>
      </c>
      <c r="AE956" s="31" t="s">
        <v>47</v>
      </c>
    </row>
    <row r="957" spans="1:31" ht="60.75" x14ac:dyDescent="0.25">
      <c r="A957" s="24" t="s">
        <v>1039</v>
      </c>
      <c r="B957" s="25">
        <v>9</v>
      </c>
      <c r="C957" s="25" t="s">
        <v>233</v>
      </c>
      <c r="D957" s="26" t="s">
        <v>47</v>
      </c>
      <c r="E957" s="32" t="s">
        <v>3456</v>
      </c>
      <c r="F957" s="32" t="s">
        <v>2122</v>
      </c>
      <c r="G957" s="33" t="s">
        <v>3457</v>
      </c>
      <c r="H957" s="32" t="s">
        <v>289</v>
      </c>
      <c r="I957" s="25">
        <v>2016</v>
      </c>
      <c r="J957" s="25">
        <v>2030</v>
      </c>
      <c r="K957" s="25" t="s">
        <v>57</v>
      </c>
      <c r="L957" s="25"/>
      <c r="M957" s="25" t="s">
        <v>139</v>
      </c>
      <c r="N957" s="25" t="s">
        <v>3458</v>
      </c>
      <c r="O957" s="25" t="s">
        <v>46</v>
      </c>
      <c r="P957" s="26" t="s">
        <v>38</v>
      </c>
      <c r="Q957" s="26"/>
      <c r="R957" s="26"/>
      <c r="S957" s="26"/>
      <c r="T957" s="26" t="s">
        <v>3459</v>
      </c>
      <c r="U957" s="26" t="s">
        <v>3460</v>
      </c>
      <c r="V957" s="45"/>
      <c r="W957" s="45">
        <v>30000</v>
      </c>
      <c r="X957" s="30">
        <v>420000</v>
      </c>
      <c r="Y957" s="34" t="s">
        <v>116</v>
      </c>
      <c r="Z957" s="29" t="s">
        <v>221</v>
      </c>
      <c r="AA957" s="29"/>
      <c r="AB957" s="29"/>
      <c r="AC957" s="29" t="s">
        <v>3461</v>
      </c>
      <c r="AD957" s="31" t="s">
        <v>233</v>
      </c>
      <c r="AE957" s="31" t="s">
        <v>47</v>
      </c>
    </row>
    <row r="958" spans="1:31" ht="48.75" x14ac:dyDescent="0.25">
      <c r="A958" s="24" t="s">
        <v>1039</v>
      </c>
      <c r="B958" s="25">
        <v>10</v>
      </c>
      <c r="C958" s="25" t="s">
        <v>30</v>
      </c>
      <c r="D958" s="26" t="s">
        <v>52</v>
      </c>
      <c r="E958" s="32" t="s">
        <v>3462</v>
      </c>
      <c r="F958" s="32" t="s">
        <v>3463</v>
      </c>
      <c r="G958" s="33" t="s">
        <v>3464</v>
      </c>
      <c r="H958" s="32" t="s">
        <v>3465</v>
      </c>
      <c r="I958" s="25">
        <v>2016</v>
      </c>
      <c r="J958" s="25">
        <v>2030</v>
      </c>
      <c r="K958" s="25" t="s">
        <v>57</v>
      </c>
      <c r="L958" s="25"/>
      <c r="M958" s="25" t="s">
        <v>139</v>
      </c>
      <c r="N958" s="25" t="s">
        <v>3466</v>
      </c>
      <c r="O958" s="25" t="s">
        <v>111</v>
      </c>
      <c r="P958" s="26" t="s">
        <v>39</v>
      </c>
      <c r="Q958" s="26" t="s">
        <v>40</v>
      </c>
      <c r="R958" s="26"/>
      <c r="S958" s="26"/>
      <c r="T958" s="26" t="s">
        <v>3467</v>
      </c>
      <c r="U958" s="26" t="s">
        <v>3468</v>
      </c>
      <c r="V958" s="45">
        <v>60000</v>
      </c>
      <c r="W958" s="45"/>
      <c r="X958" s="30">
        <v>60000</v>
      </c>
      <c r="Y958" s="34" t="s">
        <v>62</v>
      </c>
      <c r="Z958" s="29"/>
      <c r="AA958" s="29"/>
      <c r="AB958" s="29"/>
      <c r="AC958" s="29"/>
      <c r="AD958" s="31" t="s">
        <v>30</v>
      </c>
      <c r="AE958" s="31" t="s">
        <v>52</v>
      </c>
    </row>
    <row r="959" spans="1:31" ht="36.75" x14ac:dyDescent="0.25">
      <c r="A959" s="24" t="s">
        <v>1039</v>
      </c>
      <c r="B959" s="25">
        <v>11</v>
      </c>
      <c r="C959" s="25" t="s">
        <v>30</v>
      </c>
      <c r="D959" s="26" t="s">
        <v>52</v>
      </c>
      <c r="E959" s="32" t="s">
        <v>3469</v>
      </c>
      <c r="F959" s="32" t="s">
        <v>3470</v>
      </c>
      <c r="G959" s="33" t="s">
        <v>3471</v>
      </c>
      <c r="H959" s="32" t="s">
        <v>3472</v>
      </c>
      <c r="I959" s="25">
        <v>2016</v>
      </c>
      <c r="J959" s="25">
        <v>2030</v>
      </c>
      <c r="K959" s="25" t="s">
        <v>57</v>
      </c>
      <c r="L959" s="25"/>
      <c r="M959" s="25" t="s">
        <v>139</v>
      </c>
      <c r="N959" s="25"/>
      <c r="O959" s="25" t="s">
        <v>111</v>
      </c>
      <c r="P959" s="26" t="s">
        <v>39</v>
      </c>
      <c r="Q959" s="26" t="s">
        <v>40</v>
      </c>
      <c r="R959" s="26"/>
      <c r="S959" s="26"/>
      <c r="T959" s="26" t="s">
        <v>3473</v>
      </c>
      <c r="U959" s="26" t="s">
        <v>3474</v>
      </c>
      <c r="V959" s="45"/>
      <c r="W959" s="45">
        <v>15000</v>
      </c>
      <c r="X959" s="30">
        <v>150000</v>
      </c>
      <c r="Y959" s="34" t="s">
        <v>116</v>
      </c>
      <c r="Z959" s="29"/>
      <c r="AA959" s="29"/>
      <c r="AB959" s="29"/>
      <c r="AC959" s="29"/>
      <c r="AD959" s="31" t="s">
        <v>30</v>
      </c>
      <c r="AE959" s="31" t="s">
        <v>52</v>
      </c>
    </row>
    <row r="960" spans="1:31" ht="60.75" x14ac:dyDescent="0.25">
      <c r="A960" s="24" t="s">
        <v>1039</v>
      </c>
      <c r="B960" s="25">
        <v>12</v>
      </c>
      <c r="C960" s="25" t="s">
        <v>233</v>
      </c>
      <c r="D960" s="26" t="s">
        <v>1348</v>
      </c>
      <c r="E960" s="32" t="s">
        <v>3475</v>
      </c>
      <c r="F960" s="32" t="s">
        <v>3476</v>
      </c>
      <c r="G960" s="33" t="s">
        <v>3477</v>
      </c>
      <c r="H960" s="32" t="s">
        <v>289</v>
      </c>
      <c r="I960" s="25">
        <v>2016</v>
      </c>
      <c r="J960" s="25">
        <v>2030</v>
      </c>
      <c r="K960" s="25" t="s">
        <v>57</v>
      </c>
      <c r="L960" s="25"/>
      <c r="M960" s="25" t="s">
        <v>139</v>
      </c>
      <c r="N960" s="25" t="s">
        <v>3478</v>
      </c>
      <c r="O960" s="25" t="s">
        <v>1097</v>
      </c>
      <c r="P960" s="26" t="s">
        <v>123</v>
      </c>
      <c r="Q960" s="26" t="s">
        <v>38</v>
      </c>
      <c r="R960" s="26" t="s">
        <v>39</v>
      </c>
      <c r="S960" s="26"/>
      <c r="T960" s="26" t="s">
        <v>3479</v>
      </c>
      <c r="U960" s="26" t="s">
        <v>3480</v>
      </c>
      <c r="V960" s="45">
        <v>30000</v>
      </c>
      <c r="W960" s="45"/>
      <c r="X960" s="30">
        <v>30000</v>
      </c>
      <c r="Y960" s="34" t="s">
        <v>62</v>
      </c>
      <c r="Z960" s="29" t="s">
        <v>221</v>
      </c>
      <c r="AA960" s="29"/>
      <c r="AB960" s="29"/>
      <c r="AC960" s="29" t="s">
        <v>3461</v>
      </c>
      <c r="AD960" s="31" t="s">
        <v>233</v>
      </c>
      <c r="AE960" s="31" t="s">
        <v>1348</v>
      </c>
    </row>
    <row r="961" spans="1:31" ht="48.75" x14ac:dyDescent="0.25">
      <c r="A961" s="24" t="s">
        <v>1039</v>
      </c>
      <c r="B961" s="25">
        <v>13</v>
      </c>
      <c r="C961" s="25" t="s">
        <v>233</v>
      </c>
      <c r="D961" s="26" t="s">
        <v>52</v>
      </c>
      <c r="E961" s="32" t="s">
        <v>81</v>
      </c>
      <c r="F961" s="32" t="s">
        <v>3481</v>
      </c>
      <c r="G961" s="33" t="s">
        <v>3482</v>
      </c>
      <c r="H961" s="32" t="s">
        <v>3483</v>
      </c>
      <c r="I961" s="25">
        <v>2016</v>
      </c>
      <c r="J961" s="25">
        <v>2030</v>
      </c>
      <c r="K961" s="25" t="s">
        <v>57</v>
      </c>
      <c r="L961" s="25"/>
      <c r="M961" s="25"/>
      <c r="N961" s="25" t="s">
        <v>3484</v>
      </c>
      <c r="O961" s="25" t="s">
        <v>67</v>
      </c>
      <c r="P961" s="26" t="s">
        <v>68</v>
      </c>
      <c r="Q961" s="26" t="s">
        <v>396</v>
      </c>
      <c r="R961" s="26" t="s">
        <v>174</v>
      </c>
      <c r="S961" s="26"/>
      <c r="T961" s="26" t="s">
        <v>3485</v>
      </c>
      <c r="U961" s="26" t="s">
        <v>3486</v>
      </c>
      <c r="V961" s="45">
        <v>15000</v>
      </c>
      <c r="W961" s="45"/>
      <c r="X961" s="30">
        <v>15000</v>
      </c>
      <c r="Y961" s="34" t="s">
        <v>42</v>
      </c>
      <c r="Z961" s="29" t="s">
        <v>422</v>
      </c>
      <c r="AA961" s="29"/>
      <c r="AB961" s="29"/>
      <c r="AC961" s="29" t="s">
        <v>3487</v>
      </c>
      <c r="AD961" s="31" t="s">
        <v>233</v>
      </c>
      <c r="AE961" s="31" t="s">
        <v>52</v>
      </c>
    </row>
    <row r="962" spans="1:31" ht="36.75" x14ac:dyDescent="0.25">
      <c r="A962" s="24" t="s">
        <v>1039</v>
      </c>
      <c r="B962" s="25">
        <v>14</v>
      </c>
      <c r="C962" s="25" t="s">
        <v>30</v>
      </c>
      <c r="D962" s="26" t="s">
        <v>52</v>
      </c>
      <c r="E962" s="32" t="s">
        <v>3488</v>
      </c>
      <c r="F962" s="32" t="s">
        <v>3489</v>
      </c>
      <c r="G962" s="33" t="s">
        <v>3490</v>
      </c>
      <c r="H962" s="32" t="s">
        <v>3472</v>
      </c>
      <c r="I962" s="25">
        <v>2016</v>
      </c>
      <c r="J962" s="25">
        <v>2030</v>
      </c>
      <c r="K962" s="25" t="s">
        <v>57</v>
      </c>
      <c r="L962" s="25"/>
      <c r="M962" s="25" t="s">
        <v>139</v>
      </c>
      <c r="N962" s="25" t="s">
        <v>3491</v>
      </c>
      <c r="O962" s="25" t="s">
        <v>111</v>
      </c>
      <c r="P962" s="26" t="s">
        <v>39</v>
      </c>
      <c r="Q962" s="26" t="s">
        <v>112</v>
      </c>
      <c r="R962" s="26" t="s">
        <v>40</v>
      </c>
      <c r="S962" s="26"/>
      <c r="T962" s="26" t="s">
        <v>3492</v>
      </c>
      <c r="U962" s="26" t="s">
        <v>3493</v>
      </c>
      <c r="V962" s="45">
        <v>50000</v>
      </c>
      <c r="W962" s="45"/>
      <c r="X962" s="30">
        <v>50000</v>
      </c>
      <c r="Y962" s="34" t="s">
        <v>62</v>
      </c>
      <c r="Z962" s="29" t="s">
        <v>52</v>
      </c>
      <c r="AA962" s="29"/>
      <c r="AB962" s="29"/>
      <c r="AC962" s="29" t="s">
        <v>3494</v>
      </c>
      <c r="AD962" s="31" t="s">
        <v>30</v>
      </c>
      <c r="AE962" s="31" t="s">
        <v>52</v>
      </c>
    </row>
    <row r="963" spans="1:31" ht="72.75" x14ac:dyDescent="0.25">
      <c r="A963" s="24" t="s">
        <v>1039</v>
      </c>
      <c r="B963" s="25">
        <v>15</v>
      </c>
      <c r="C963" s="25" t="s">
        <v>233</v>
      </c>
      <c r="D963" s="26" t="s">
        <v>52</v>
      </c>
      <c r="E963" s="32" t="s">
        <v>3495</v>
      </c>
      <c r="F963" s="32" t="s">
        <v>3496</v>
      </c>
      <c r="G963" s="33" t="s">
        <v>3497</v>
      </c>
      <c r="H963" s="32" t="s">
        <v>3498</v>
      </c>
      <c r="I963" s="25">
        <v>2019</v>
      </c>
      <c r="J963" s="25">
        <v>2030</v>
      </c>
      <c r="K963" s="25" t="s">
        <v>36</v>
      </c>
      <c r="L963" s="25"/>
      <c r="M963" s="25" t="s">
        <v>139</v>
      </c>
      <c r="N963" s="25" t="s">
        <v>3499</v>
      </c>
      <c r="O963" s="25" t="s">
        <v>111</v>
      </c>
      <c r="P963" s="26" t="s">
        <v>39</v>
      </c>
      <c r="Q963" s="26" t="s">
        <v>396</v>
      </c>
      <c r="R963" s="26" t="s">
        <v>112</v>
      </c>
      <c r="S963" s="26"/>
      <c r="T963" s="26" t="s">
        <v>3500</v>
      </c>
      <c r="U963" s="26" t="s">
        <v>3501</v>
      </c>
      <c r="V963" s="45">
        <v>0</v>
      </c>
      <c r="W963" s="45"/>
      <c r="X963" s="30">
        <v>0</v>
      </c>
      <c r="Y963" s="34"/>
      <c r="Z963" s="29"/>
      <c r="AA963" s="29"/>
      <c r="AB963" s="29"/>
      <c r="AC963" s="29"/>
      <c r="AD963" s="31" t="s">
        <v>233</v>
      </c>
      <c r="AE963" s="31" t="s">
        <v>52</v>
      </c>
    </row>
    <row r="964" spans="1:31" ht="48.75" x14ac:dyDescent="0.25">
      <c r="A964" s="24" t="s">
        <v>1039</v>
      </c>
      <c r="B964" s="25">
        <v>16</v>
      </c>
      <c r="C964" s="25" t="s">
        <v>58</v>
      </c>
      <c r="D964" s="26" t="s">
        <v>31</v>
      </c>
      <c r="E964" s="32" t="s">
        <v>3502</v>
      </c>
      <c r="F964" s="32" t="s">
        <v>3503</v>
      </c>
      <c r="G964" s="33" t="s">
        <v>3504</v>
      </c>
      <c r="H964" s="32" t="s">
        <v>3505</v>
      </c>
      <c r="I964" s="25">
        <v>2019</v>
      </c>
      <c r="J964" s="25">
        <v>2030</v>
      </c>
      <c r="K964" s="25" t="s">
        <v>36</v>
      </c>
      <c r="L964" s="25"/>
      <c r="M964" s="25" t="s">
        <v>139</v>
      </c>
      <c r="N964" s="25"/>
      <c r="O964" s="25" t="s">
        <v>37</v>
      </c>
      <c r="P964" s="26" t="s">
        <v>144</v>
      </c>
      <c r="Q964" s="26"/>
      <c r="R964" s="26"/>
      <c r="S964" s="26"/>
      <c r="T964" s="26" t="s">
        <v>3506</v>
      </c>
      <c r="U964" s="26" t="s">
        <v>3507</v>
      </c>
      <c r="V964" s="45">
        <v>0</v>
      </c>
      <c r="W964" s="45"/>
      <c r="X964" s="30">
        <v>0</v>
      </c>
      <c r="Y964" s="34"/>
      <c r="Z964" s="29"/>
      <c r="AA964" s="29"/>
      <c r="AB964" s="29"/>
      <c r="AC964" s="29"/>
      <c r="AD964" s="31" t="s">
        <v>58</v>
      </c>
      <c r="AE964" s="31" t="s">
        <v>31</v>
      </c>
    </row>
    <row r="965" spans="1:31" ht="60.75" x14ac:dyDescent="0.25">
      <c r="A965" s="24" t="s">
        <v>1039</v>
      </c>
      <c r="B965" s="25">
        <v>17</v>
      </c>
      <c r="C965" s="25" t="s">
        <v>30</v>
      </c>
      <c r="D965" s="26" t="s">
        <v>181</v>
      </c>
      <c r="E965" s="32" t="s">
        <v>3508</v>
      </c>
      <c r="F965" s="32" t="s">
        <v>3509</v>
      </c>
      <c r="G965" s="33" t="s">
        <v>3510</v>
      </c>
      <c r="H965" s="32" t="s">
        <v>3511</v>
      </c>
      <c r="I965" s="25">
        <v>2016</v>
      </c>
      <c r="J965" s="25">
        <v>2030</v>
      </c>
      <c r="K965" s="25" t="s">
        <v>57</v>
      </c>
      <c r="L965" s="25"/>
      <c r="M965" s="25"/>
      <c r="N965" s="25"/>
      <c r="O965" s="25" t="s">
        <v>37</v>
      </c>
      <c r="P965" s="26" t="s">
        <v>144</v>
      </c>
      <c r="Q965" s="26"/>
      <c r="R965" s="26"/>
      <c r="S965" s="26"/>
      <c r="T965" s="26" t="s">
        <v>3512</v>
      </c>
      <c r="U965" s="26" t="s">
        <v>3513</v>
      </c>
      <c r="V965" s="45">
        <v>0</v>
      </c>
      <c r="W965" s="45"/>
      <c r="X965" s="30">
        <v>0</v>
      </c>
      <c r="Y965" s="34"/>
      <c r="Z965" s="29" t="s">
        <v>106</v>
      </c>
      <c r="AA965" s="29"/>
      <c r="AB965" s="29"/>
      <c r="AC965" s="29" t="s">
        <v>3514</v>
      </c>
      <c r="AD965" s="31" t="s">
        <v>30</v>
      </c>
      <c r="AE965" s="31" t="s">
        <v>181</v>
      </c>
    </row>
    <row r="966" spans="1:31" ht="60.75" x14ac:dyDescent="0.25">
      <c r="A966" s="24" t="s">
        <v>1039</v>
      </c>
      <c r="B966" s="25">
        <v>18</v>
      </c>
      <c r="C966" s="25" t="s">
        <v>30</v>
      </c>
      <c r="D966" s="26" t="s">
        <v>181</v>
      </c>
      <c r="E966" s="32" t="s">
        <v>187</v>
      </c>
      <c r="F966" s="32" t="s">
        <v>3515</v>
      </c>
      <c r="G966" s="33" t="s">
        <v>3516</v>
      </c>
      <c r="H966" s="32" t="s">
        <v>3511</v>
      </c>
      <c r="I966" s="25">
        <v>2016</v>
      </c>
      <c r="J966" s="25">
        <v>2020</v>
      </c>
      <c r="K966" s="25" t="s">
        <v>57</v>
      </c>
      <c r="L966" s="25"/>
      <c r="M966" s="25"/>
      <c r="N966" s="25"/>
      <c r="O966" s="25" t="s">
        <v>37</v>
      </c>
      <c r="P966" s="26" t="s">
        <v>144</v>
      </c>
      <c r="Q966" s="26"/>
      <c r="R966" s="26"/>
      <c r="S966" s="26"/>
      <c r="T966" s="26" t="s">
        <v>3517</v>
      </c>
      <c r="U966" s="26" t="s">
        <v>3518</v>
      </c>
      <c r="V966" s="45">
        <v>15000</v>
      </c>
      <c r="W966" s="45"/>
      <c r="X966" s="30">
        <v>15000</v>
      </c>
      <c r="Y966" s="34" t="s">
        <v>42</v>
      </c>
      <c r="Z966" s="29" t="s">
        <v>106</v>
      </c>
      <c r="AA966" s="29"/>
      <c r="AB966" s="29"/>
      <c r="AC966" s="29" t="s">
        <v>3514</v>
      </c>
      <c r="AD966" s="31" t="s">
        <v>30</v>
      </c>
      <c r="AE966" s="31" t="s">
        <v>181</v>
      </c>
    </row>
    <row r="967" spans="1:31" ht="48.75" x14ac:dyDescent="0.25">
      <c r="A967" s="24" t="s">
        <v>1039</v>
      </c>
      <c r="B967" s="25">
        <v>19</v>
      </c>
      <c r="C967" s="25" t="s">
        <v>58</v>
      </c>
      <c r="D967" s="26" t="s">
        <v>181</v>
      </c>
      <c r="E967" s="32" t="s">
        <v>3519</v>
      </c>
      <c r="F967" s="32" t="s">
        <v>3520</v>
      </c>
      <c r="G967" s="33" t="s">
        <v>3521</v>
      </c>
      <c r="H967" s="32" t="s">
        <v>3522</v>
      </c>
      <c r="I967" s="25">
        <v>2016</v>
      </c>
      <c r="J967" s="25">
        <v>2030</v>
      </c>
      <c r="K967" s="25" t="s">
        <v>57</v>
      </c>
      <c r="L967" s="25"/>
      <c r="M967" s="25" t="s">
        <v>139</v>
      </c>
      <c r="N967" s="25" t="s">
        <v>289</v>
      </c>
      <c r="O967" s="25" t="s">
        <v>37</v>
      </c>
      <c r="P967" s="26" t="s">
        <v>123</v>
      </c>
      <c r="Q967" s="26" t="s">
        <v>144</v>
      </c>
      <c r="R967" s="26"/>
      <c r="S967" s="26"/>
      <c r="T967" s="26" t="s">
        <v>3523</v>
      </c>
      <c r="U967" s="26" t="s">
        <v>3524</v>
      </c>
      <c r="V967" s="45">
        <v>0</v>
      </c>
      <c r="W967" s="45"/>
      <c r="X967" s="30">
        <v>0</v>
      </c>
      <c r="Y967" s="34"/>
      <c r="Z967" s="29"/>
      <c r="AA967" s="29"/>
      <c r="AB967" s="29"/>
      <c r="AC967" s="29"/>
      <c r="AD967" s="31" t="s">
        <v>58</v>
      </c>
      <c r="AE967" s="31" t="s">
        <v>181</v>
      </c>
    </row>
    <row r="968" spans="1:31" ht="48.75" x14ac:dyDescent="0.25">
      <c r="A968" s="24" t="s">
        <v>1039</v>
      </c>
      <c r="B968" s="25">
        <v>20</v>
      </c>
      <c r="C968" s="25" t="s">
        <v>30</v>
      </c>
      <c r="D968" s="26" t="s">
        <v>135</v>
      </c>
      <c r="E968" s="32" t="s">
        <v>3525</v>
      </c>
      <c r="F968" s="32" t="s">
        <v>3526</v>
      </c>
      <c r="G968" s="33" t="s">
        <v>3527</v>
      </c>
      <c r="H968" s="32" t="s">
        <v>3528</v>
      </c>
      <c r="I968" s="25">
        <v>2016</v>
      </c>
      <c r="J968" s="25">
        <v>2030</v>
      </c>
      <c r="K968" s="25" t="s">
        <v>57</v>
      </c>
      <c r="L968" s="25" t="s">
        <v>139</v>
      </c>
      <c r="M968" s="25" t="s">
        <v>139</v>
      </c>
      <c r="N968" s="25" t="s">
        <v>3529</v>
      </c>
      <c r="O968" s="25" t="s">
        <v>37</v>
      </c>
      <c r="P968" s="26" t="s">
        <v>123</v>
      </c>
      <c r="Q968" s="26" t="s">
        <v>144</v>
      </c>
      <c r="R968" s="26" t="s">
        <v>605</v>
      </c>
      <c r="S968" s="26" t="s">
        <v>3530</v>
      </c>
      <c r="T968" s="26" t="s">
        <v>3531</v>
      </c>
      <c r="U968" s="26" t="s">
        <v>3532</v>
      </c>
      <c r="V968" s="45">
        <v>250000</v>
      </c>
      <c r="W968" s="45"/>
      <c r="X968" s="30">
        <v>250000</v>
      </c>
      <c r="Y968" s="34" t="s">
        <v>116</v>
      </c>
      <c r="Z968" s="29" t="s">
        <v>300</v>
      </c>
      <c r="AA968" s="29"/>
      <c r="AB968" s="29"/>
      <c r="AC968" s="29" t="s">
        <v>3533</v>
      </c>
      <c r="AD968" s="31" t="s">
        <v>30</v>
      </c>
      <c r="AE968" s="31" t="s">
        <v>135</v>
      </c>
    </row>
    <row r="969" spans="1:31" ht="48.75" x14ac:dyDescent="0.25">
      <c r="A969" s="24" t="s">
        <v>1039</v>
      </c>
      <c r="B969" s="25">
        <v>21</v>
      </c>
      <c r="C969" s="25" t="s">
        <v>30</v>
      </c>
      <c r="D969" s="26" t="s">
        <v>135</v>
      </c>
      <c r="E969" s="32" t="s">
        <v>151</v>
      </c>
      <c r="F969" s="32" t="s">
        <v>3534</v>
      </c>
      <c r="G969" s="33" t="s">
        <v>3535</v>
      </c>
      <c r="H969" s="32" t="s">
        <v>3536</v>
      </c>
      <c r="I969" s="25">
        <v>2017</v>
      </c>
      <c r="J969" s="25">
        <v>2030</v>
      </c>
      <c r="K969" s="25" t="s">
        <v>57</v>
      </c>
      <c r="L969" s="25" t="s">
        <v>139</v>
      </c>
      <c r="M969" s="25"/>
      <c r="N969" s="25" t="s">
        <v>289</v>
      </c>
      <c r="O969" s="25" t="s">
        <v>37</v>
      </c>
      <c r="P969" s="26" t="s">
        <v>150</v>
      </c>
      <c r="Q969" s="26" t="s">
        <v>123</v>
      </c>
      <c r="R969" s="26"/>
      <c r="S969" s="26" t="s">
        <v>3530</v>
      </c>
      <c r="T969" s="26" t="s">
        <v>3537</v>
      </c>
      <c r="U969" s="26" t="s">
        <v>3538</v>
      </c>
      <c r="V969" s="45">
        <v>25000</v>
      </c>
      <c r="W969" s="45"/>
      <c r="X969" s="30">
        <v>25000</v>
      </c>
      <c r="Y969" s="34" t="s">
        <v>62</v>
      </c>
      <c r="Z969" s="29" t="s">
        <v>300</v>
      </c>
      <c r="AA969" s="29"/>
      <c r="AB969" s="29"/>
      <c r="AC969" s="29" t="s">
        <v>3533</v>
      </c>
      <c r="AD969" s="31" t="s">
        <v>30</v>
      </c>
      <c r="AE969" s="31" t="s">
        <v>135</v>
      </c>
    </row>
    <row r="970" spans="1:31" ht="60.75" x14ac:dyDescent="0.25">
      <c r="A970" s="24" t="s">
        <v>1039</v>
      </c>
      <c r="B970" s="25">
        <v>22</v>
      </c>
      <c r="C970" s="25" t="s">
        <v>30</v>
      </c>
      <c r="D970" s="26" t="s">
        <v>145</v>
      </c>
      <c r="E970" s="32" t="s">
        <v>154</v>
      </c>
      <c r="F970" s="32" t="s">
        <v>3539</v>
      </c>
      <c r="G970" s="33" t="s">
        <v>3540</v>
      </c>
      <c r="H970" s="32" t="s">
        <v>3541</v>
      </c>
      <c r="I970" s="25">
        <v>2017</v>
      </c>
      <c r="J970" s="25">
        <v>2030</v>
      </c>
      <c r="K970" s="25" t="s">
        <v>57</v>
      </c>
      <c r="L970" s="25" t="s">
        <v>139</v>
      </c>
      <c r="M970" s="25"/>
      <c r="N970" s="25" t="s">
        <v>3542</v>
      </c>
      <c r="O970" s="25" t="s">
        <v>37</v>
      </c>
      <c r="P970" s="26" t="s">
        <v>150</v>
      </c>
      <c r="Q970" s="26"/>
      <c r="R970" s="26"/>
      <c r="S970" s="26"/>
      <c r="T970" s="26" t="s">
        <v>3543</v>
      </c>
      <c r="U970" s="26" t="s">
        <v>3544</v>
      </c>
      <c r="V970" s="45">
        <v>18000</v>
      </c>
      <c r="W970" s="45"/>
      <c r="X970" s="30">
        <v>18000</v>
      </c>
      <c r="Y970" s="34" t="s">
        <v>42</v>
      </c>
      <c r="Z970" s="29" t="s">
        <v>422</v>
      </c>
      <c r="AA970" s="29"/>
      <c r="AB970" s="29"/>
      <c r="AC970" s="29" t="s">
        <v>3487</v>
      </c>
      <c r="AD970" s="31" t="s">
        <v>30</v>
      </c>
      <c r="AE970" s="31" t="s">
        <v>145</v>
      </c>
    </row>
    <row r="971" spans="1:31" ht="60.75" x14ac:dyDescent="0.25">
      <c r="A971" s="24" t="s">
        <v>1039</v>
      </c>
      <c r="B971" s="25">
        <v>23</v>
      </c>
      <c r="C971" s="25" t="s">
        <v>30</v>
      </c>
      <c r="D971" s="26" t="s">
        <v>145</v>
      </c>
      <c r="E971" s="32" t="s">
        <v>212</v>
      </c>
      <c r="F971" s="32" t="s">
        <v>213</v>
      </c>
      <c r="G971" s="33" t="s">
        <v>3545</v>
      </c>
      <c r="H971" s="32" t="s">
        <v>3546</v>
      </c>
      <c r="I971" s="25">
        <v>2017</v>
      </c>
      <c r="J971" s="25">
        <v>2030</v>
      </c>
      <c r="K971" s="25" t="s">
        <v>57</v>
      </c>
      <c r="L971" s="25" t="s">
        <v>139</v>
      </c>
      <c r="M971" s="25"/>
      <c r="N971" s="25" t="s">
        <v>3547</v>
      </c>
      <c r="O971" s="25" t="s">
        <v>37</v>
      </c>
      <c r="P971" s="26" t="s">
        <v>150</v>
      </c>
      <c r="Q971" s="26"/>
      <c r="R971" s="26"/>
      <c r="S971" s="26" t="s">
        <v>3548</v>
      </c>
      <c r="T971" s="26" t="s">
        <v>3549</v>
      </c>
      <c r="U971" s="26" t="s">
        <v>3550</v>
      </c>
      <c r="V971" s="45">
        <v>9000</v>
      </c>
      <c r="W971" s="45"/>
      <c r="X971" s="30">
        <v>9000</v>
      </c>
      <c r="Y971" s="34" t="s">
        <v>42</v>
      </c>
      <c r="Z971" s="29" t="s">
        <v>422</v>
      </c>
      <c r="AA971" s="29"/>
      <c r="AB971" s="29"/>
      <c r="AC971" s="29" t="s">
        <v>3487</v>
      </c>
      <c r="AD971" s="31" t="s">
        <v>30</v>
      </c>
      <c r="AE971" s="31" t="s">
        <v>145</v>
      </c>
    </row>
    <row r="972" spans="1:31" ht="48.75" x14ac:dyDescent="0.25">
      <c r="A972" s="24" t="s">
        <v>1039</v>
      </c>
      <c r="B972" s="25">
        <v>24</v>
      </c>
      <c r="C972" s="25" t="s">
        <v>30</v>
      </c>
      <c r="D972" s="26" t="s">
        <v>181</v>
      </c>
      <c r="E972" s="32" t="s">
        <v>3551</v>
      </c>
      <c r="F972" s="32" t="s">
        <v>3552</v>
      </c>
      <c r="G972" s="33" t="s">
        <v>3553</v>
      </c>
      <c r="H972" s="32" t="s">
        <v>3441</v>
      </c>
      <c r="I972" s="25">
        <v>2016</v>
      </c>
      <c r="J972" s="25">
        <v>2030</v>
      </c>
      <c r="K972" s="25" t="s">
        <v>57</v>
      </c>
      <c r="L972" s="25"/>
      <c r="M972" s="25" t="s">
        <v>139</v>
      </c>
      <c r="N972" s="25"/>
      <c r="O972" s="25" t="s">
        <v>37</v>
      </c>
      <c r="P972" s="26" t="s">
        <v>317</v>
      </c>
      <c r="Q972" s="26" t="s">
        <v>461</v>
      </c>
      <c r="R972" s="26" t="s">
        <v>460</v>
      </c>
      <c r="S972" s="26"/>
      <c r="T972" s="26" t="s">
        <v>3554</v>
      </c>
      <c r="U972" s="26" t="s">
        <v>3555</v>
      </c>
      <c r="V972" s="45">
        <v>15000</v>
      </c>
      <c r="W972" s="45"/>
      <c r="X972" s="30">
        <v>15000</v>
      </c>
      <c r="Y972" s="34" t="s">
        <v>42</v>
      </c>
      <c r="Z972" s="29"/>
      <c r="AA972" s="29"/>
      <c r="AB972" s="29"/>
      <c r="AC972" s="29"/>
      <c r="AD972" s="31" t="s">
        <v>30</v>
      </c>
      <c r="AE972" s="31" t="s">
        <v>181</v>
      </c>
    </row>
    <row r="973" spans="1:31" ht="60.75" x14ac:dyDescent="0.25">
      <c r="A973" s="24" t="s">
        <v>1039</v>
      </c>
      <c r="B973" s="25">
        <v>25</v>
      </c>
      <c r="C973" s="25" t="s">
        <v>30</v>
      </c>
      <c r="D973" s="26" t="s">
        <v>590</v>
      </c>
      <c r="E973" s="32" t="s">
        <v>3556</v>
      </c>
      <c r="F973" s="32" t="s">
        <v>3557</v>
      </c>
      <c r="G973" s="33" t="s">
        <v>3558</v>
      </c>
      <c r="H973" s="32" t="s">
        <v>3472</v>
      </c>
      <c r="I973" s="25">
        <v>2016</v>
      </c>
      <c r="J973" s="25">
        <v>2030</v>
      </c>
      <c r="K973" s="25" t="s">
        <v>57</v>
      </c>
      <c r="L973" s="25"/>
      <c r="M973" s="25" t="s">
        <v>139</v>
      </c>
      <c r="N973" s="25"/>
      <c r="O973" s="25" t="s">
        <v>37</v>
      </c>
      <c r="P973" s="26" t="s">
        <v>68</v>
      </c>
      <c r="Q973" s="26"/>
      <c r="R973" s="26"/>
      <c r="S973" s="26"/>
      <c r="T973" s="26" t="s">
        <v>3559</v>
      </c>
      <c r="U973" s="26" t="s">
        <v>3560</v>
      </c>
      <c r="V973" s="45">
        <v>4000</v>
      </c>
      <c r="W973" s="45">
        <v>0</v>
      </c>
      <c r="X973" s="30">
        <v>4000</v>
      </c>
      <c r="Y973" s="34" t="s">
        <v>42</v>
      </c>
      <c r="Z973" s="29"/>
      <c r="AA973" s="29"/>
      <c r="AB973" s="29"/>
      <c r="AC973" s="29"/>
      <c r="AD973" s="31" t="s">
        <v>30</v>
      </c>
      <c r="AE973" s="31" t="s">
        <v>590</v>
      </c>
    </row>
    <row r="974" spans="1:31" ht="48.75" x14ac:dyDescent="0.25">
      <c r="A974" s="24" t="s">
        <v>1039</v>
      </c>
      <c r="B974" s="25">
        <v>26</v>
      </c>
      <c r="C974" s="25" t="s">
        <v>30</v>
      </c>
      <c r="D974" s="26" t="s">
        <v>291</v>
      </c>
      <c r="E974" s="32" t="s">
        <v>3561</v>
      </c>
      <c r="F974" s="32" t="s">
        <v>3562</v>
      </c>
      <c r="G974" s="33" t="s">
        <v>3563</v>
      </c>
      <c r="H974" s="32" t="s">
        <v>3420</v>
      </c>
      <c r="I974" s="25">
        <v>2016</v>
      </c>
      <c r="J974" s="25">
        <v>2030</v>
      </c>
      <c r="K974" s="25" t="s">
        <v>57</v>
      </c>
      <c r="L974" s="25"/>
      <c r="M974" s="25" t="s">
        <v>139</v>
      </c>
      <c r="N974" s="25" t="s">
        <v>3491</v>
      </c>
      <c r="O974" s="25" t="s">
        <v>173</v>
      </c>
      <c r="P974" s="26" t="s">
        <v>112</v>
      </c>
      <c r="Q974" s="26"/>
      <c r="R974" s="26"/>
      <c r="S974" s="26"/>
      <c r="T974" s="26" t="s">
        <v>3564</v>
      </c>
      <c r="U974" s="26" t="s">
        <v>3565</v>
      </c>
      <c r="V974" s="45">
        <v>0</v>
      </c>
      <c r="W974" s="45"/>
      <c r="X974" s="30">
        <v>0</v>
      </c>
      <c r="Y974" s="34"/>
      <c r="Z974" s="29" t="s">
        <v>285</v>
      </c>
      <c r="AA974" s="29"/>
      <c r="AB974" s="29"/>
      <c r="AC974" s="29" t="s">
        <v>3566</v>
      </c>
      <c r="AD974" s="31" t="s">
        <v>30</v>
      </c>
      <c r="AE974" s="31" t="s">
        <v>291</v>
      </c>
    </row>
    <row r="975" spans="1:31" ht="84.75" x14ac:dyDescent="0.25">
      <c r="A975" s="24" t="s">
        <v>1039</v>
      </c>
      <c r="B975" s="25">
        <v>27</v>
      </c>
      <c r="C975" s="25" t="s">
        <v>30</v>
      </c>
      <c r="D975" s="26" t="s">
        <v>1348</v>
      </c>
      <c r="E975" s="32" t="s">
        <v>3567</v>
      </c>
      <c r="F975" s="32" t="s">
        <v>3568</v>
      </c>
      <c r="G975" s="33" t="s">
        <v>3569</v>
      </c>
      <c r="H975" s="32" t="s">
        <v>3570</v>
      </c>
      <c r="I975" s="25">
        <v>2017</v>
      </c>
      <c r="J975" s="25">
        <v>2030</v>
      </c>
      <c r="K975" s="25" t="s">
        <v>57</v>
      </c>
      <c r="L975" s="25" t="s">
        <v>139</v>
      </c>
      <c r="M975" s="25" t="s">
        <v>139</v>
      </c>
      <c r="N975" s="25" t="s">
        <v>289</v>
      </c>
      <c r="O975" s="25" t="s">
        <v>37</v>
      </c>
      <c r="P975" s="26" t="s">
        <v>605</v>
      </c>
      <c r="Q975" s="26"/>
      <c r="R975" s="26"/>
      <c r="S975" s="26"/>
      <c r="T975" s="26" t="s">
        <v>3571</v>
      </c>
      <c r="U975" s="26" t="s">
        <v>3572</v>
      </c>
      <c r="V975" s="45">
        <v>0</v>
      </c>
      <c r="W975" s="45"/>
      <c r="X975" s="30">
        <v>0</v>
      </c>
      <c r="Y975" s="34"/>
      <c r="Z975" s="29" t="s">
        <v>557</v>
      </c>
      <c r="AA975" s="29" t="s">
        <v>1529</v>
      </c>
      <c r="AB975" s="29"/>
      <c r="AC975" s="29" t="s">
        <v>3573</v>
      </c>
      <c r="AD975" s="31" t="s">
        <v>30</v>
      </c>
      <c r="AE975" s="31" t="s">
        <v>1348</v>
      </c>
    </row>
    <row r="976" spans="1:31" ht="60.75" x14ac:dyDescent="0.25">
      <c r="A976" s="24" t="s">
        <v>1039</v>
      </c>
      <c r="B976" s="25">
        <v>28</v>
      </c>
      <c r="C976" s="25" t="s">
        <v>30</v>
      </c>
      <c r="D976" s="26" t="s">
        <v>1348</v>
      </c>
      <c r="E976" s="32" t="s">
        <v>3574</v>
      </c>
      <c r="F976" s="32" t="s">
        <v>3575</v>
      </c>
      <c r="G976" s="33" t="s">
        <v>3576</v>
      </c>
      <c r="H976" s="32" t="s">
        <v>3577</v>
      </c>
      <c r="I976" s="25">
        <v>2019</v>
      </c>
      <c r="J976" s="25">
        <v>2030</v>
      </c>
      <c r="K976" s="25" t="s">
        <v>36</v>
      </c>
      <c r="L976" s="25" t="s">
        <v>139</v>
      </c>
      <c r="M976" s="25" t="s">
        <v>139</v>
      </c>
      <c r="N976" s="25" t="s">
        <v>3578</v>
      </c>
      <c r="O976" s="25" t="s">
        <v>37</v>
      </c>
      <c r="P976" s="26" t="s">
        <v>605</v>
      </c>
      <c r="Q976" s="26"/>
      <c r="R976" s="26"/>
      <c r="S976" s="26"/>
      <c r="T976" s="26" t="s">
        <v>3571</v>
      </c>
      <c r="U976" s="26" t="s">
        <v>3572</v>
      </c>
      <c r="V976" s="45">
        <v>0</v>
      </c>
      <c r="W976" s="45"/>
      <c r="X976" s="30">
        <v>0</v>
      </c>
      <c r="Y976" s="34"/>
      <c r="Z976" s="29" t="s">
        <v>557</v>
      </c>
      <c r="AA976" s="29" t="s">
        <v>1529</v>
      </c>
      <c r="AB976" s="29"/>
      <c r="AC976" s="29" t="s">
        <v>3573</v>
      </c>
      <c r="AD976" s="31" t="s">
        <v>30</v>
      </c>
      <c r="AE976" s="31" t="s">
        <v>1348</v>
      </c>
    </row>
    <row r="977" spans="1:31" ht="60.75" x14ac:dyDescent="0.25">
      <c r="A977" s="24" t="s">
        <v>1039</v>
      </c>
      <c r="B977" s="25">
        <v>29</v>
      </c>
      <c r="C977" s="25" t="s">
        <v>30</v>
      </c>
      <c r="D977" s="26" t="s">
        <v>1348</v>
      </c>
      <c r="E977" s="32" t="s">
        <v>3579</v>
      </c>
      <c r="F977" s="32" t="s">
        <v>3580</v>
      </c>
      <c r="G977" s="33" t="s">
        <v>3581</v>
      </c>
      <c r="H977" s="32" t="s">
        <v>3577</v>
      </c>
      <c r="I977" s="25">
        <v>2017</v>
      </c>
      <c r="J977" s="25">
        <v>2030</v>
      </c>
      <c r="K977" s="25" t="s">
        <v>57</v>
      </c>
      <c r="L977" s="25" t="s">
        <v>139</v>
      </c>
      <c r="M977" s="25" t="s">
        <v>139</v>
      </c>
      <c r="N977" s="25" t="s">
        <v>3582</v>
      </c>
      <c r="O977" s="25" t="s">
        <v>37</v>
      </c>
      <c r="P977" s="26" t="s">
        <v>605</v>
      </c>
      <c r="Q977" s="26"/>
      <c r="R977" s="26"/>
      <c r="S977" s="26"/>
      <c r="T977" s="26" t="s">
        <v>3571</v>
      </c>
      <c r="U977" s="26" t="s">
        <v>3572</v>
      </c>
      <c r="V977" s="45">
        <v>0</v>
      </c>
      <c r="W977" s="45"/>
      <c r="X977" s="30">
        <v>0</v>
      </c>
      <c r="Y977" s="34"/>
      <c r="Z977" s="29" t="s">
        <v>557</v>
      </c>
      <c r="AA977" s="29" t="s">
        <v>1529</v>
      </c>
      <c r="AB977" s="29"/>
      <c r="AC977" s="29" t="s">
        <v>3573</v>
      </c>
      <c r="AD977" s="31" t="s">
        <v>30</v>
      </c>
      <c r="AE977" s="31" t="s">
        <v>1348</v>
      </c>
    </row>
    <row r="978" spans="1:31" ht="60.75" x14ac:dyDescent="0.25">
      <c r="A978" s="24" t="s">
        <v>1039</v>
      </c>
      <c r="B978" s="25">
        <v>30</v>
      </c>
      <c r="C978" s="25" t="s">
        <v>30</v>
      </c>
      <c r="D978" s="26" t="s">
        <v>1348</v>
      </c>
      <c r="E978" s="32" t="s">
        <v>3583</v>
      </c>
      <c r="F978" s="32" t="s">
        <v>3584</v>
      </c>
      <c r="G978" s="33" t="s">
        <v>3585</v>
      </c>
      <c r="H978" s="32" t="s">
        <v>3577</v>
      </c>
      <c r="I978" s="25">
        <v>2017</v>
      </c>
      <c r="J978" s="25">
        <v>2030</v>
      </c>
      <c r="K978" s="25" t="s">
        <v>57</v>
      </c>
      <c r="L978" s="25" t="s">
        <v>139</v>
      </c>
      <c r="M978" s="25" t="s">
        <v>139</v>
      </c>
      <c r="N978" s="25" t="s">
        <v>3586</v>
      </c>
      <c r="O978" s="25" t="s">
        <v>37</v>
      </c>
      <c r="P978" s="26" t="s">
        <v>605</v>
      </c>
      <c r="Q978" s="26"/>
      <c r="R978" s="26"/>
      <c r="S978" s="26"/>
      <c r="T978" s="26" t="s">
        <v>3571</v>
      </c>
      <c r="U978" s="26" t="s">
        <v>3572</v>
      </c>
      <c r="V978" s="45">
        <v>0</v>
      </c>
      <c r="W978" s="45"/>
      <c r="X978" s="30">
        <v>0</v>
      </c>
      <c r="Y978" s="34"/>
      <c r="Z978" s="29" t="s">
        <v>557</v>
      </c>
      <c r="AA978" s="29" t="s">
        <v>1529</v>
      </c>
      <c r="AB978" s="29"/>
      <c r="AC978" s="29" t="s">
        <v>3573</v>
      </c>
      <c r="AD978" s="31" t="s">
        <v>30</v>
      </c>
      <c r="AE978" s="31" t="s">
        <v>1348</v>
      </c>
    </row>
    <row r="979" spans="1:31" ht="60.75" x14ac:dyDescent="0.25">
      <c r="A979" s="24" t="s">
        <v>1039</v>
      </c>
      <c r="B979" s="25">
        <v>31</v>
      </c>
      <c r="C979" s="25" t="s">
        <v>30</v>
      </c>
      <c r="D979" s="26" t="s">
        <v>1348</v>
      </c>
      <c r="E979" s="32" t="s">
        <v>3587</v>
      </c>
      <c r="F979" s="32" t="s">
        <v>3588</v>
      </c>
      <c r="G979" s="33" t="s">
        <v>3589</v>
      </c>
      <c r="H979" s="32" t="s">
        <v>3577</v>
      </c>
      <c r="I979" s="25">
        <v>2016</v>
      </c>
      <c r="J979" s="25">
        <v>2030</v>
      </c>
      <c r="K979" s="25" t="s">
        <v>57</v>
      </c>
      <c r="L979" s="25" t="s">
        <v>139</v>
      </c>
      <c r="M979" s="25" t="s">
        <v>139</v>
      </c>
      <c r="N979" s="25" t="s">
        <v>3590</v>
      </c>
      <c r="O979" s="25" t="s">
        <v>37</v>
      </c>
      <c r="P979" s="26" t="s">
        <v>605</v>
      </c>
      <c r="Q979" s="26"/>
      <c r="R979" s="26"/>
      <c r="S979" s="26"/>
      <c r="T979" s="26" t="s">
        <v>3571</v>
      </c>
      <c r="U979" s="26" t="s">
        <v>3572</v>
      </c>
      <c r="V979" s="45">
        <v>0</v>
      </c>
      <c r="W979" s="45"/>
      <c r="X979" s="30">
        <v>0</v>
      </c>
      <c r="Y979" s="34"/>
      <c r="Z979" s="29" t="s">
        <v>557</v>
      </c>
      <c r="AA979" s="29" t="s">
        <v>1529</v>
      </c>
      <c r="AB979" s="29"/>
      <c r="AC979" s="29" t="s">
        <v>3573</v>
      </c>
      <c r="AD979" s="31" t="s">
        <v>30</v>
      </c>
      <c r="AE979" s="31" t="s">
        <v>1348</v>
      </c>
    </row>
    <row r="980" spans="1:31" ht="72.75" x14ac:dyDescent="0.25">
      <c r="A980" s="24" t="s">
        <v>1039</v>
      </c>
      <c r="B980" s="25">
        <v>32</v>
      </c>
      <c r="C980" s="25" t="s">
        <v>30</v>
      </c>
      <c r="D980" s="26" t="s">
        <v>1348</v>
      </c>
      <c r="E980" s="32" t="s">
        <v>3591</v>
      </c>
      <c r="F980" s="32" t="s">
        <v>3592</v>
      </c>
      <c r="G980" s="33" t="s">
        <v>3593</v>
      </c>
      <c r="H980" s="32" t="s">
        <v>3594</v>
      </c>
      <c r="I980" s="25">
        <v>2017</v>
      </c>
      <c r="J980" s="25">
        <v>2030</v>
      </c>
      <c r="K980" s="25" t="s">
        <v>57</v>
      </c>
      <c r="L980" s="25" t="s">
        <v>139</v>
      </c>
      <c r="M980" s="25" t="s">
        <v>139</v>
      </c>
      <c r="N980" s="25"/>
      <c r="O980" s="25" t="s">
        <v>37</v>
      </c>
      <c r="P980" s="26" t="s">
        <v>605</v>
      </c>
      <c r="Q980" s="26"/>
      <c r="R980" s="26"/>
      <c r="S980" s="26"/>
      <c r="T980" s="26" t="s">
        <v>3571</v>
      </c>
      <c r="U980" s="26" t="s">
        <v>3572</v>
      </c>
      <c r="V980" s="45">
        <v>0</v>
      </c>
      <c r="W980" s="45"/>
      <c r="X980" s="30">
        <v>0</v>
      </c>
      <c r="Y980" s="34"/>
      <c r="Z980" s="29" t="s">
        <v>557</v>
      </c>
      <c r="AA980" s="29" t="s">
        <v>1529</v>
      </c>
      <c r="AB980" s="29"/>
      <c r="AC980" s="29" t="s">
        <v>3573</v>
      </c>
      <c r="AD980" s="31" t="s">
        <v>30</v>
      </c>
      <c r="AE980" s="31" t="s">
        <v>1348</v>
      </c>
    </row>
    <row r="981" spans="1:31" ht="72.75" x14ac:dyDescent="0.25">
      <c r="A981" s="24" t="s">
        <v>1039</v>
      </c>
      <c r="B981" s="25">
        <v>33</v>
      </c>
      <c r="C981" s="25" t="s">
        <v>30</v>
      </c>
      <c r="D981" s="26" t="s">
        <v>1348</v>
      </c>
      <c r="E981" s="32" t="s">
        <v>3595</v>
      </c>
      <c r="F981" s="32" t="s">
        <v>3596</v>
      </c>
      <c r="G981" s="33" t="s">
        <v>3597</v>
      </c>
      <c r="H981" s="32" t="s">
        <v>3594</v>
      </c>
      <c r="I981" s="25">
        <v>2017</v>
      </c>
      <c r="J981" s="25">
        <v>2030</v>
      </c>
      <c r="K981" s="25" t="s">
        <v>57</v>
      </c>
      <c r="L981" s="25" t="s">
        <v>139</v>
      </c>
      <c r="M981" s="25" t="s">
        <v>139</v>
      </c>
      <c r="N981" s="25" t="s">
        <v>3598</v>
      </c>
      <c r="O981" s="25" t="s">
        <v>37</v>
      </c>
      <c r="P981" s="26" t="s">
        <v>605</v>
      </c>
      <c r="Q981" s="26"/>
      <c r="R981" s="26"/>
      <c r="S981" s="26"/>
      <c r="T981" s="26" t="s">
        <v>3571</v>
      </c>
      <c r="U981" s="26" t="s">
        <v>3572</v>
      </c>
      <c r="V981" s="45">
        <v>0</v>
      </c>
      <c r="W981" s="45"/>
      <c r="X981" s="30">
        <v>0</v>
      </c>
      <c r="Y981" s="34"/>
      <c r="Z981" s="29" t="s">
        <v>557</v>
      </c>
      <c r="AA981" s="29" t="s">
        <v>1529</v>
      </c>
      <c r="AB981" s="29"/>
      <c r="AC981" s="29" t="s">
        <v>3573</v>
      </c>
      <c r="AD981" s="31" t="s">
        <v>30</v>
      </c>
      <c r="AE981" s="31" t="s">
        <v>1348</v>
      </c>
    </row>
    <row r="982" spans="1:31" ht="60.75" x14ac:dyDescent="0.25">
      <c r="A982" s="24" t="s">
        <v>1039</v>
      </c>
      <c r="B982" s="25">
        <v>34</v>
      </c>
      <c r="C982" s="25" t="s">
        <v>30</v>
      </c>
      <c r="D982" s="26" t="s">
        <v>1348</v>
      </c>
      <c r="E982" s="32" t="s">
        <v>3599</v>
      </c>
      <c r="F982" s="32" t="s">
        <v>3600</v>
      </c>
      <c r="G982" s="33" t="s">
        <v>3601</v>
      </c>
      <c r="H982" s="32" t="s">
        <v>3577</v>
      </c>
      <c r="I982" s="25">
        <v>2018</v>
      </c>
      <c r="J982" s="25">
        <v>2030</v>
      </c>
      <c r="K982" s="25" t="s">
        <v>36</v>
      </c>
      <c r="L982" s="25" t="s">
        <v>139</v>
      </c>
      <c r="M982" s="25" t="s">
        <v>139</v>
      </c>
      <c r="N982" s="25" t="s">
        <v>3602</v>
      </c>
      <c r="O982" s="25" t="s">
        <v>37</v>
      </c>
      <c r="P982" s="26" t="s">
        <v>605</v>
      </c>
      <c r="Q982" s="26"/>
      <c r="R982" s="26"/>
      <c r="S982" s="26"/>
      <c r="T982" s="26" t="s">
        <v>3571</v>
      </c>
      <c r="U982" s="26" t="s">
        <v>3572</v>
      </c>
      <c r="V982" s="45">
        <v>0</v>
      </c>
      <c r="W982" s="45"/>
      <c r="X982" s="30">
        <v>0</v>
      </c>
      <c r="Y982" s="34"/>
      <c r="Z982" s="29" t="s">
        <v>557</v>
      </c>
      <c r="AA982" s="29" t="s">
        <v>1529</v>
      </c>
      <c r="AB982" s="29"/>
      <c r="AC982" s="29" t="s">
        <v>3573</v>
      </c>
      <c r="AD982" s="31" t="s">
        <v>30</v>
      </c>
      <c r="AE982" s="31" t="s">
        <v>1348</v>
      </c>
    </row>
    <row r="983" spans="1:31" ht="72.75" x14ac:dyDescent="0.25">
      <c r="A983" s="24" t="s">
        <v>1039</v>
      </c>
      <c r="B983" s="25">
        <v>35</v>
      </c>
      <c r="C983" s="25" t="s">
        <v>233</v>
      </c>
      <c r="D983" s="26" t="s">
        <v>1348</v>
      </c>
      <c r="E983" s="32" t="s">
        <v>3603</v>
      </c>
      <c r="F983" s="32" t="s">
        <v>3604</v>
      </c>
      <c r="G983" s="33" t="s">
        <v>3605</v>
      </c>
      <c r="H983" s="32" t="s">
        <v>3606</v>
      </c>
      <c r="I983" s="25">
        <v>2016</v>
      </c>
      <c r="J983" s="25">
        <v>2030</v>
      </c>
      <c r="K983" s="25" t="s">
        <v>57</v>
      </c>
      <c r="L983" s="25" t="s">
        <v>139</v>
      </c>
      <c r="M983" s="25" t="s">
        <v>139</v>
      </c>
      <c r="N983" s="25" t="s">
        <v>3607</v>
      </c>
      <c r="O983" s="25" t="s">
        <v>37</v>
      </c>
      <c r="P983" s="26" t="s">
        <v>605</v>
      </c>
      <c r="Q983" s="26"/>
      <c r="R983" s="26"/>
      <c r="S983" s="26"/>
      <c r="T983" s="26" t="s">
        <v>3571</v>
      </c>
      <c r="U983" s="26" t="s">
        <v>3572</v>
      </c>
      <c r="V983" s="45">
        <v>0</v>
      </c>
      <c r="W983" s="45"/>
      <c r="X983" s="30">
        <v>0</v>
      </c>
      <c r="Y983" s="34"/>
      <c r="Z983" s="29" t="s">
        <v>557</v>
      </c>
      <c r="AA983" s="29" t="s">
        <v>1529</v>
      </c>
      <c r="AB983" s="29"/>
      <c r="AC983" s="29" t="s">
        <v>3573</v>
      </c>
      <c r="AD983" s="31" t="s">
        <v>233</v>
      </c>
      <c r="AE983" s="31" t="s">
        <v>1348</v>
      </c>
    </row>
    <row r="984" spans="1:31" ht="60.75" x14ac:dyDescent="0.25">
      <c r="A984" s="24" t="s">
        <v>1039</v>
      </c>
      <c r="B984" s="25">
        <v>36</v>
      </c>
      <c r="C984" s="25" t="s">
        <v>30</v>
      </c>
      <c r="D984" s="26" t="s">
        <v>1348</v>
      </c>
      <c r="E984" s="32" t="s">
        <v>3608</v>
      </c>
      <c r="F984" s="32" t="s">
        <v>3609</v>
      </c>
      <c r="G984" s="33" t="s">
        <v>3610</v>
      </c>
      <c r="H984" s="32" t="s">
        <v>3577</v>
      </c>
      <c r="I984" s="25">
        <v>2017</v>
      </c>
      <c r="J984" s="25">
        <v>2030</v>
      </c>
      <c r="K984" s="25" t="s">
        <v>57</v>
      </c>
      <c r="L984" s="25" t="s">
        <v>139</v>
      </c>
      <c r="M984" s="25" t="s">
        <v>139</v>
      </c>
      <c r="N984" s="25" t="s">
        <v>3611</v>
      </c>
      <c r="O984" s="25" t="s">
        <v>37</v>
      </c>
      <c r="P984" s="26" t="s">
        <v>605</v>
      </c>
      <c r="Q984" s="26"/>
      <c r="R984" s="26"/>
      <c r="S984" s="26"/>
      <c r="T984" s="26" t="s">
        <v>3571</v>
      </c>
      <c r="U984" s="26" t="s">
        <v>3572</v>
      </c>
      <c r="V984" s="45">
        <v>0</v>
      </c>
      <c r="W984" s="45"/>
      <c r="X984" s="30">
        <v>0</v>
      </c>
      <c r="Y984" s="34"/>
      <c r="Z984" s="29" t="s">
        <v>557</v>
      </c>
      <c r="AA984" s="29" t="s">
        <v>1529</v>
      </c>
      <c r="AB984" s="29"/>
      <c r="AC984" s="29" t="s">
        <v>3573</v>
      </c>
      <c r="AD984" s="31" t="s">
        <v>30</v>
      </c>
      <c r="AE984" s="31" t="s">
        <v>1348</v>
      </c>
    </row>
    <row r="985" spans="1:31" ht="60.75" x14ac:dyDescent="0.25">
      <c r="A985" s="24" t="s">
        <v>1039</v>
      </c>
      <c r="B985" s="25">
        <v>37</v>
      </c>
      <c r="C985" s="25" t="s">
        <v>30</v>
      </c>
      <c r="D985" s="26" t="s">
        <v>1348</v>
      </c>
      <c r="E985" s="32" t="s">
        <v>3612</v>
      </c>
      <c r="F985" s="32" t="s">
        <v>3613</v>
      </c>
      <c r="G985" s="33" t="s">
        <v>3614</v>
      </c>
      <c r="H985" s="32" t="s">
        <v>3577</v>
      </c>
      <c r="I985" s="25">
        <v>2017</v>
      </c>
      <c r="J985" s="25">
        <v>2030</v>
      </c>
      <c r="K985" s="25" t="s">
        <v>57</v>
      </c>
      <c r="L985" s="25" t="s">
        <v>139</v>
      </c>
      <c r="M985" s="25" t="s">
        <v>139</v>
      </c>
      <c r="N985" s="25"/>
      <c r="O985" s="25" t="s">
        <v>37</v>
      </c>
      <c r="P985" s="26" t="s">
        <v>605</v>
      </c>
      <c r="Q985" s="26"/>
      <c r="R985" s="26"/>
      <c r="S985" s="26"/>
      <c r="T985" s="26" t="s">
        <v>3571</v>
      </c>
      <c r="U985" s="26" t="s">
        <v>3572</v>
      </c>
      <c r="V985" s="45">
        <v>0</v>
      </c>
      <c r="W985" s="45"/>
      <c r="X985" s="30">
        <v>0</v>
      </c>
      <c r="Y985" s="34"/>
      <c r="Z985" s="29" t="s">
        <v>557</v>
      </c>
      <c r="AA985" s="29" t="s">
        <v>1529</v>
      </c>
      <c r="AB985" s="29"/>
      <c r="AC985" s="29" t="s">
        <v>3573</v>
      </c>
      <c r="AD985" s="31" t="s">
        <v>30</v>
      </c>
      <c r="AE985" s="31" t="s">
        <v>1348</v>
      </c>
    </row>
    <row r="986" spans="1:31" ht="60.75" x14ac:dyDescent="0.25">
      <c r="A986" s="24" t="s">
        <v>1039</v>
      </c>
      <c r="B986" s="25">
        <v>38</v>
      </c>
      <c r="C986" s="25" t="s">
        <v>30</v>
      </c>
      <c r="D986" s="26" t="s">
        <v>1348</v>
      </c>
      <c r="E986" s="32" t="s">
        <v>3615</v>
      </c>
      <c r="F986" s="32" t="s">
        <v>3616</v>
      </c>
      <c r="G986" s="33" t="s">
        <v>3617</v>
      </c>
      <c r="H986" s="32" t="s">
        <v>3577</v>
      </c>
      <c r="I986" s="25">
        <v>2017</v>
      </c>
      <c r="J986" s="25">
        <v>2030</v>
      </c>
      <c r="K986" s="25" t="s">
        <v>57</v>
      </c>
      <c r="L986" s="25"/>
      <c r="M986" s="25" t="s">
        <v>139</v>
      </c>
      <c r="N986" s="25"/>
      <c r="O986" s="25" t="s">
        <v>37</v>
      </c>
      <c r="P986" s="26" t="s">
        <v>605</v>
      </c>
      <c r="Q986" s="26"/>
      <c r="R986" s="26"/>
      <c r="S986" s="26"/>
      <c r="T986" s="26" t="s">
        <v>3571</v>
      </c>
      <c r="U986" s="26" t="s">
        <v>3572</v>
      </c>
      <c r="V986" s="45">
        <v>2000</v>
      </c>
      <c r="W986" s="45"/>
      <c r="X986" s="30">
        <v>2000</v>
      </c>
      <c r="Y986" s="34" t="s">
        <v>42</v>
      </c>
      <c r="Z986" s="29" t="s">
        <v>557</v>
      </c>
      <c r="AA986" s="29" t="s">
        <v>1529</v>
      </c>
      <c r="AB986" s="29"/>
      <c r="AC986" s="29" t="s">
        <v>3573</v>
      </c>
      <c r="AD986" s="31" t="s">
        <v>30</v>
      </c>
      <c r="AE986" s="31" t="s">
        <v>1348</v>
      </c>
    </row>
    <row r="987" spans="1:31" ht="60.75" x14ac:dyDescent="0.25">
      <c r="A987" s="24" t="s">
        <v>1039</v>
      </c>
      <c r="B987" s="25">
        <v>39</v>
      </c>
      <c r="C987" s="25" t="s">
        <v>30</v>
      </c>
      <c r="D987" s="26" t="s">
        <v>1348</v>
      </c>
      <c r="E987" s="32" t="s">
        <v>3618</v>
      </c>
      <c r="F987" s="32" t="s">
        <v>3619</v>
      </c>
      <c r="G987" s="33" t="s">
        <v>3620</v>
      </c>
      <c r="H987" s="32" t="s">
        <v>3577</v>
      </c>
      <c r="I987" s="25">
        <v>2016</v>
      </c>
      <c r="J987" s="25">
        <v>2030</v>
      </c>
      <c r="K987" s="25" t="s">
        <v>57</v>
      </c>
      <c r="L987" s="25"/>
      <c r="M987" s="25" t="s">
        <v>139</v>
      </c>
      <c r="N987" s="25"/>
      <c r="O987" s="25" t="s">
        <v>37</v>
      </c>
      <c r="P987" s="26" t="s">
        <v>605</v>
      </c>
      <c r="Q987" s="26"/>
      <c r="R987" s="26"/>
      <c r="S987" s="26"/>
      <c r="T987" s="26" t="s">
        <v>3571</v>
      </c>
      <c r="U987" s="26" t="s">
        <v>3572</v>
      </c>
      <c r="V987" s="45">
        <v>0</v>
      </c>
      <c r="W987" s="45"/>
      <c r="X987" s="30">
        <v>0</v>
      </c>
      <c r="Y987" s="34"/>
      <c r="Z987" s="29" t="s">
        <v>557</v>
      </c>
      <c r="AA987" s="29" t="s">
        <v>1529</v>
      </c>
      <c r="AB987" s="29"/>
      <c r="AC987" s="29" t="s">
        <v>3573</v>
      </c>
      <c r="AD987" s="31" t="s">
        <v>30</v>
      </c>
      <c r="AE987" s="31" t="s">
        <v>1348</v>
      </c>
    </row>
    <row r="988" spans="1:31" ht="72.75" x14ac:dyDescent="0.25">
      <c r="A988" s="24" t="s">
        <v>1039</v>
      </c>
      <c r="B988" s="25">
        <v>40</v>
      </c>
      <c r="C988" s="25" t="s">
        <v>233</v>
      </c>
      <c r="D988" s="26" t="s">
        <v>1348</v>
      </c>
      <c r="E988" s="32" t="s">
        <v>3621</v>
      </c>
      <c r="F988" s="32" t="s">
        <v>3622</v>
      </c>
      <c r="G988" s="33" t="s">
        <v>3623</v>
      </c>
      <c r="H988" s="32" t="s">
        <v>602</v>
      </c>
      <c r="I988" s="25">
        <v>2017</v>
      </c>
      <c r="J988" s="25">
        <v>2030</v>
      </c>
      <c r="K988" s="25" t="s">
        <v>57</v>
      </c>
      <c r="L988" s="25"/>
      <c r="M988" s="25" t="s">
        <v>139</v>
      </c>
      <c r="N988" s="25" t="s">
        <v>3607</v>
      </c>
      <c r="O988" s="25" t="s">
        <v>37</v>
      </c>
      <c r="P988" s="26" t="s">
        <v>605</v>
      </c>
      <c r="Q988" s="26"/>
      <c r="R988" s="26"/>
      <c r="S988" s="26"/>
      <c r="T988" s="26" t="s">
        <v>3624</v>
      </c>
      <c r="U988" s="26" t="s">
        <v>3625</v>
      </c>
      <c r="V988" s="45">
        <v>0</v>
      </c>
      <c r="W988" s="45"/>
      <c r="X988" s="30">
        <v>0</v>
      </c>
      <c r="Y988" s="34"/>
      <c r="Z988" s="29" t="s">
        <v>557</v>
      </c>
      <c r="AA988" s="29"/>
      <c r="AB988" s="29"/>
      <c r="AC988" s="29" t="s">
        <v>3626</v>
      </c>
      <c r="AD988" s="31" t="s">
        <v>233</v>
      </c>
      <c r="AE988" s="31" t="s">
        <v>1348</v>
      </c>
    </row>
    <row r="989" spans="1:31" ht="60.75" x14ac:dyDescent="0.25">
      <c r="A989" s="24" t="s">
        <v>1039</v>
      </c>
      <c r="B989" s="25">
        <v>41</v>
      </c>
      <c r="C989" s="25" t="s">
        <v>30</v>
      </c>
      <c r="D989" s="26" t="s">
        <v>135</v>
      </c>
      <c r="E989" s="32" t="s">
        <v>3627</v>
      </c>
      <c r="F989" s="32" t="s">
        <v>3628</v>
      </c>
      <c r="G989" s="33" t="s">
        <v>3629</v>
      </c>
      <c r="H989" s="32" t="s">
        <v>3577</v>
      </c>
      <c r="I989" s="25">
        <v>2018</v>
      </c>
      <c r="J989" s="25">
        <v>2030</v>
      </c>
      <c r="K989" s="25" t="s">
        <v>36</v>
      </c>
      <c r="L989" s="25" t="s">
        <v>139</v>
      </c>
      <c r="M989" s="25" t="s">
        <v>139</v>
      </c>
      <c r="N989" s="25" t="s">
        <v>289</v>
      </c>
      <c r="O989" s="25" t="s">
        <v>37</v>
      </c>
      <c r="P989" s="26" t="s">
        <v>605</v>
      </c>
      <c r="Q989" s="26" t="s">
        <v>150</v>
      </c>
      <c r="R989" s="26"/>
      <c r="S989" s="26" t="s">
        <v>3530</v>
      </c>
      <c r="T989" s="26" t="s">
        <v>3630</v>
      </c>
      <c r="U989" s="26" t="s">
        <v>3631</v>
      </c>
      <c r="V989" s="45">
        <v>15000</v>
      </c>
      <c r="W989" s="45"/>
      <c r="X989" s="30">
        <v>15000</v>
      </c>
      <c r="Y989" s="34" t="s">
        <v>42</v>
      </c>
      <c r="Z989" s="29"/>
      <c r="AA989" s="29"/>
      <c r="AB989" s="29"/>
      <c r="AC989" s="29"/>
      <c r="AD989" s="31" t="s">
        <v>30</v>
      </c>
      <c r="AE989" s="31" t="s">
        <v>135</v>
      </c>
    </row>
    <row r="990" spans="1:31" ht="48.75" x14ac:dyDescent="0.25">
      <c r="A990" s="24" t="s">
        <v>1039</v>
      </c>
      <c r="B990" s="25">
        <v>42</v>
      </c>
      <c r="C990" s="25" t="s">
        <v>233</v>
      </c>
      <c r="D990" s="26" t="s">
        <v>291</v>
      </c>
      <c r="E990" s="32" t="s">
        <v>3632</v>
      </c>
      <c r="F990" s="32" t="s">
        <v>3633</v>
      </c>
      <c r="G990" s="33" t="s">
        <v>3634</v>
      </c>
      <c r="H990" s="32" t="s">
        <v>3635</v>
      </c>
      <c r="I990" s="25">
        <v>2020</v>
      </c>
      <c r="J990" s="25">
        <v>2030</v>
      </c>
      <c r="K990" s="25" t="s">
        <v>36</v>
      </c>
      <c r="L990" s="25"/>
      <c r="M990" s="25"/>
      <c r="N990" s="25" t="s">
        <v>289</v>
      </c>
      <c r="O990" s="25" t="s">
        <v>37</v>
      </c>
      <c r="P990" s="26" t="s">
        <v>360</v>
      </c>
      <c r="Q990" s="26" t="s">
        <v>186</v>
      </c>
      <c r="R990" s="26"/>
      <c r="S990" s="26"/>
      <c r="T990" s="26"/>
      <c r="U990" s="26"/>
      <c r="V990" s="45">
        <v>0</v>
      </c>
      <c r="W990" s="45"/>
      <c r="X990" s="30">
        <v>0</v>
      </c>
      <c r="Y990" s="34"/>
      <c r="Z990" s="29"/>
      <c r="AA990" s="29"/>
      <c r="AB990" s="29"/>
      <c r="AC990" s="29"/>
      <c r="AD990" s="31" t="s">
        <v>233</v>
      </c>
      <c r="AE990" s="31" t="s">
        <v>291</v>
      </c>
    </row>
    <row r="991" spans="1:31" ht="36.75" x14ac:dyDescent="0.25">
      <c r="A991" s="24" t="s">
        <v>1039</v>
      </c>
      <c r="B991" s="25">
        <v>43</v>
      </c>
      <c r="C991" s="25" t="s">
        <v>30</v>
      </c>
      <c r="D991" s="26" t="s">
        <v>52</v>
      </c>
      <c r="E991" s="32" t="s">
        <v>3636</v>
      </c>
      <c r="F991" s="32" t="s">
        <v>3637</v>
      </c>
      <c r="G991" s="33" t="s">
        <v>3638</v>
      </c>
      <c r="H991" s="32" t="s">
        <v>3472</v>
      </c>
      <c r="I991" s="25">
        <v>2016</v>
      </c>
      <c r="J991" s="25">
        <v>2030</v>
      </c>
      <c r="K991" s="25" t="s">
        <v>57</v>
      </c>
      <c r="L991" s="25"/>
      <c r="M991" s="25" t="s">
        <v>139</v>
      </c>
      <c r="N991" s="25"/>
      <c r="O991" s="25" t="s">
        <v>111</v>
      </c>
      <c r="P991" s="26" t="s">
        <v>39</v>
      </c>
      <c r="Q991" s="26" t="s">
        <v>40</v>
      </c>
      <c r="R991" s="26"/>
      <c r="S991" s="26"/>
      <c r="T991" s="26" t="s">
        <v>3473</v>
      </c>
      <c r="U991" s="26" t="s">
        <v>3474</v>
      </c>
      <c r="V991" s="45">
        <v>60000</v>
      </c>
      <c r="W991" s="45"/>
      <c r="X991" s="30">
        <v>60000</v>
      </c>
      <c r="Y991" s="34" t="s">
        <v>62</v>
      </c>
      <c r="Z991" s="29"/>
      <c r="AA991" s="29"/>
      <c r="AB991" s="29"/>
      <c r="AC991" s="29"/>
      <c r="AD991" s="31" t="s">
        <v>30</v>
      </c>
      <c r="AE991" s="31" t="s">
        <v>52</v>
      </c>
    </row>
    <row r="992" spans="1:31" ht="36.75" x14ac:dyDescent="0.25">
      <c r="A992" s="24" t="s">
        <v>1041</v>
      </c>
      <c r="B992" s="25">
        <v>1</v>
      </c>
      <c r="C992" s="25" t="s">
        <v>30</v>
      </c>
      <c r="D992" s="26" t="s">
        <v>52</v>
      </c>
      <c r="E992" s="32" t="s">
        <v>3359</v>
      </c>
      <c r="F992" s="32" t="s">
        <v>3360</v>
      </c>
      <c r="G992" s="33" t="s">
        <v>3361</v>
      </c>
      <c r="H992" s="32" t="s">
        <v>300</v>
      </c>
      <c r="I992" s="25">
        <v>2020</v>
      </c>
      <c r="J992" s="25">
        <v>2021</v>
      </c>
      <c r="K992" s="25" t="s">
        <v>36</v>
      </c>
      <c r="L992" s="25"/>
      <c r="M992" s="25"/>
      <c r="N992" s="25"/>
      <c r="O992" s="25" t="s">
        <v>67</v>
      </c>
      <c r="P992" s="26" t="s">
        <v>68</v>
      </c>
      <c r="Q992" s="26"/>
      <c r="R992" s="26"/>
      <c r="S992" s="26"/>
      <c r="T992" s="26"/>
      <c r="U992" s="26"/>
      <c r="V992" s="45">
        <v>15000</v>
      </c>
      <c r="W992" s="45"/>
      <c r="X992" s="30">
        <v>15000</v>
      </c>
      <c r="Y992" s="34" t="s">
        <v>2770</v>
      </c>
      <c r="Z992" s="29"/>
      <c r="AA992" s="29"/>
      <c r="AB992" s="29"/>
      <c r="AC992" s="29"/>
      <c r="AD992" s="31" t="s">
        <v>30</v>
      </c>
      <c r="AE992" s="31" t="s">
        <v>52</v>
      </c>
    </row>
    <row r="993" spans="1:31" ht="36.75" x14ac:dyDescent="0.25">
      <c r="A993" s="24" t="s">
        <v>1041</v>
      </c>
      <c r="B993" s="25">
        <v>2</v>
      </c>
      <c r="C993" s="25" t="s">
        <v>216</v>
      </c>
      <c r="D993" s="26" t="s">
        <v>145</v>
      </c>
      <c r="E993" s="32" t="s">
        <v>3362</v>
      </c>
      <c r="F993" s="32" t="s">
        <v>3363</v>
      </c>
      <c r="G993" s="33" t="s">
        <v>3364</v>
      </c>
      <c r="H993" s="32" t="s">
        <v>300</v>
      </c>
      <c r="I993" s="25">
        <v>2020</v>
      </c>
      <c r="J993" s="25">
        <v>2021</v>
      </c>
      <c r="K993" s="25" t="s">
        <v>36</v>
      </c>
      <c r="L993" s="25"/>
      <c r="M993" s="25"/>
      <c r="N993" s="25"/>
      <c r="O993" s="25" t="s">
        <v>67</v>
      </c>
      <c r="P993" s="26" t="s">
        <v>68</v>
      </c>
      <c r="Q993" s="26"/>
      <c r="R993" s="26"/>
      <c r="S993" s="26"/>
      <c r="T993" s="26"/>
      <c r="U993" s="26"/>
      <c r="V993" s="45">
        <v>25000</v>
      </c>
      <c r="W993" s="45"/>
      <c r="X993" s="30">
        <v>25000</v>
      </c>
      <c r="Y993" s="34" t="s">
        <v>2759</v>
      </c>
      <c r="Z993" s="29" t="s">
        <v>300</v>
      </c>
      <c r="AA993" s="29"/>
      <c r="AB993" s="29"/>
      <c r="AC993" s="29" t="s">
        <v>354</v>
      </c>
      <c r="AD993" s="31" t="s">
        <v>216</v>
      </c>
      <c r="AE993" s="31" t="s">
        <v>145</v>
      </c>
    </row>
    <row r="994" spans="1:31" ht="36.75" x14ac:dyDescent="0.25">
      <c r="A994" s="24" t="s">
        <v>1041</v>
      </c>
      <c r="B994" s="25">
        <v>3</v>
      </c>
      <c r="C994" s="25" t="s">
        <v>30</v>
      </c>
      <c r="D994" s="26" t="s">
        <v>90</v>
      </c>
      <c r="E994" s="32" t="s">
        <v>3365</v>
      </c>
      <c r="F994" s="32" t="s">
        <v>3366</v>
      </c>
      <c r="G994" s="33" t="s">
        <v>3367</v>
      </c>
      <c r="H994" s="32" t="s">
        <v>300</v>
      </c>
      <c r="I994" s="25">
        <v>2020</v>
      </c>
      <c r="J994" s="25">
        <v>2021</v>
      </c>
      <c r="K994" s="25" t="s">
        <v>36</v>
      </c>
      <c r="L994" s="25"/>
      <c r="M994" s="25"/>
      <c r="N994" s="25"/>
      <c r="O994" s="25" t="s">
        <v>37</v>
      </c>
      <c r="P994" s="26" t="s">
        <v>123</v>
      </c>
      <c r="Q994" s="26"/>
      <c r="R994" s="26"/>
      <c r="S994" s="26"/>
      <c r="T994" s="26"/>
      <c r="U994" s="26"/>
      <c r="V994" s="45"/>
      <c r="W994" s="45"/>
      <c r="X994" s="30">
        <v>0</v>
      </c>
      <c r="Y994" s="34" t="s">
        <v>2770</v>
      </c>
      <c r="Z994" s="29" t="s">
        <v>300</v>
      </c>
      <c r="AA994" s="29"/>
      <c r="AB994" s="29"/>
      <c r="AC994" s="29" t="s">
        <v>354</v>
      </c>
      <c r="AD994" s="31" t="s">
        <v>30</v>
      </c>
      <c r="AE994" s="31" t="s">
        <v>90</v>
      </c>
    </row>
    <row r="995" spans="1:31" ht="36.75" x14ac:dyDescent="0.25">
      <c r="A995" s="24" t="s">
        <v>1041</v>
      </c>
      <c r="B995" s="25">
        <v>4</v>
      </c>
      <c r="C995" s="25" t="s">
        <v>30</v>
      </c>
      <c r="D995" s="26" t="s">
        <v>52</v>
      </c>
      <c r="E995" s="32" t="s">
        <v>2252</v>
      </c>
      <c r="F995" s="32" t="s">
        <v>2253</v>
      </c>
      <c r="G995" s="33" t="s">
        <v>3639</v>
      </c>
      <c r="H995" s="32" t="s">
        <v>300</v>
      </c>
      <c r="I995" s="25">
        <v>2019</v>
      </c>
      <c r="J995" s="25">
        <v>2020</v>
      </c>
      <c r="K995" s="25" t="s">
        <v>36</v>
      </c>
      <c r="L995" s="25"/>
      <c r="M995" s="25"/>
      <c r="N995" s="25"/>
      <c r="O995" s="25" t="s">
        <v>67</v>
      </c>
      <c r="P995" s="26" t="s">
        <v>68</v>
      </c>
      <c r="Q995" s="26"/>
      <c r="R995" s="26"/>
      <c r="S995" s="26"/>
      <c r="T995" s="26"/>
      <c r="U995" s="26"/>
      <c r="V995" s="45">
        <v>3000</v>
      </c>
      <c r="W995" s="45"/>
      <c r="X995" s="30">
        <v>3000</v>
      </c>
      <c r="Y995" s="34" t="s">
        <v>2770</v>
      </c>
      <c r="Z995" s="29"/>
      <c r="AA995" s="29"/>
      <c r="AB995" s="29"/>
      <c r="AC995" s="29"/>
      <c r="AD995" s="31" t="s">
        <v>30</v>
      </c>
      <c r="AE995" s="31" t="s">
        <v>52</v>
      </c>
    </row>
    <row r="996" spans="1:31" ht="36.75" x14ac:dyDescent="0.25">
      <c r="A996" s="24" t="s">
        <v>1041</v>
      </c>
      <c r="B996" s="25">
        <v>5</v>
      </c>
      <c r="C996" s="25" t="s">
        <v>30</v>
      </c>
      <c r="D996" s="26" t="s">
        <v>90</v>
      </c>
      <c r="E996" s="32" t="s">
        <v>3640</v>
      </c>
      <c r="F996" s="32" t="s">
        <v>3641</v>
      </c>
      <c r="G996" s="33" t="s">
        <v>3642</v>
      </c>
      <c r="H996" s="32" t="s">
        <v>300</v>
      </c>
      <c r="I996" s="25">
        <v>2019</v>
      </c>
      <c r="J996" s="25">
        <v>2020</v>
      </c>
      <c r="K996" s="25" t="s">
        <v>36</v>
      </c>
      <c r="L996" s="25"/>
      <c r="M996" s="25"/>
      <c r="N996" s="25"/>
      <c r="O996" s="25" t="s">
        <v>37</v>
      </c>
      <c r="P996" s="26" t="s">
        <v>144</v>
      </c>
      <c r="Q996" s="26"/>
      <c r="R996" s="26"/>
      <c r="S996" s="26"/>
      <c r="T996" s="26"/>
      <c r="U996" s="26"/>
      <c r="V996" s="45"/>
      <c r="W996" s="45"/>
      <c r="X996" s="30">
        <v>0</v>
      </c>
      <c r="Y996" s="34" t="s">
        <v>2749</v>
      </c>
      <c r="Z996" s="29" t="s">
        <v>300</v>
      </c>
      <c r="AA996" s="29"/>
      <c r="AB996" s="29"/>
      <c r="AC996" s="29" t="s">
        <v>354</v>
      </c>
      <c r="AD996" s="31" t="s">
        <v>30</v>
      </c>
      <c r="AE996" s="31" t="s">
        <v>90</v>
      </c>
    </row>
    <row r="997" spans="1:31" ht="36.75" x14ac:dyDescent="0.25">
      <c r="A997" s="24" t="s">
        <v>1041</v>
      </c>
      <c r="B997" s="25">
        <v>6</v>
      </c>
      <c r="C997" s="25" t="s">
        <v>30</v>
      </c>
      <c r="D997" s="26" t="s">
        <v>31</v>
      </c>
      <c r="E997" s="32" t="s">
        <v>3368</v>
      </c>
      <c r="F997" s="32" t="s">
        <v>3369</v>
      </c>
      <c r="G997" s="33" t="s">
        <v>3370</v>
      </c>
      <c r="H997" s="32" t="s">
        <v>300</v>
      </c>
      <c r="I997" s="25">
        <v>2019</v>
      </c>
      <c r="J997" s="25">
        <v>2020</v>
      </c>
      <c r="K997" s="25" t="s">
        <v>36</v>
      </c>
      <c r="L997" s="25"/>
      <c r="M997" s="25" t="s">
        <v>139</v>
      </c>
      <c r="N997" s="25" t="s">
        <v>3371</v>
      </c>
      <c r="O997" s="25" t="s">
        <v>111</v>
      </c>
      <c r="P997" s="26" t="s">
        <v>40</v>
      </c>
      <c r="Q997" s="26"/>
      <c r="R997" s="26"/>
      <c r="S997" s="26"/>
      <c r="T997" s="26" t="s">
        <v>3372</v>
      </c>
      <c r="U997" s="26" t="s">
        <v>3373</v>
      </c>
      <c r="V997" s="45">
        <v>20000</v>
      </c>
      <c r="W997" s="45"/>
      <c r="X997" s="30">
        <v>20000</v>
      </c>
      <c r="Y997" s="34" t="s">
        <v>2770</v>
      </c>
      <c r="Z997" s="29" t="s">
        <v>106</v>
      </c>
      <c r="AA997" s="29"/>
      <c r="AB997" s="29"/>
      <c r="AC997" s="29" t="s">
        <v>996</v>
      </c>
      <c r="AD997" s="31" t="s">
        <v>30</v>
      </c>
      <c r="AE997" s="31" t="s">
        <v>31</v>
      </c>
    </row>
    <row r="998" spans="1:31" ht="36.75" x14ac:dyDescent="0.25">
      <c r="A998" s="24" t="s">
        <v>1041</v>
      </c>
      <c r="B998" s="25">
        <v>7</v>
      </c>
      <c r="C998" s="25" t="s">
        <v>30</v>
      </c>
      <c r="D998" s="26" t="s">
        <v>291</v>
      </c>
      <c r="E998" s="32" t="s">
        <v>2282</v>
      </c>
      <c r="F998" s="32" t="s">
        <v>2283</v>
      </c>
      <c r="G998" s="33" t="s">
        <v>3374</v>
      </c>
      <c r="H998" s="32" t="s">
        <v>3375</v>
      </c>
      <c r="I998" s="25">
        <v>2019</v>
      </c>
      <c r="J998" s="25">
        <v>2020</v>
      </c>
      <c r="K998" s="25" t="s">
        <v>36</v>
      </c>
      <c r="L998" s="25"/>
      <c r="M998" s="25"/>
      <c r="N998" s="25"/>
      <c r="O998" s="25" t="s">
        <v>46</v>
      </c>
      <c r="P998" s="26" t="s">
        <v>38</v>
      </c>
      <c r="Q998" s="26"/>
      <c r="R998" s="26"/>
      <c r="S998" s="26"/>
      <c r="T998" s="26"/>
      <c r="U998" s="26"/>
      <c r="V998" s="45">
        <v>2000</v>
      </c>
      <c r="W998" s="45"/>
      <c r="X998" s="30">
        <v>2000</v>
      </c>
      <c r="Y998" s="34" t="s">
        <v>2749</v>
      </c>
      <c r="Z998" s="29"/>
      <c r="AA998" s="29"/>
      <c r="AB998" s="29"/>
      <c r="AC998" s="29"/>
      <c r="AD998" s="31" t="s">
        <v>30</v>
      </c>
      <c r="AE998" s="31" t="s">
        <v>291</v>
      </c>
    </row>
    <row r="999" spans="1:31" ht="48.75" x14ac:dyDescent="0.25">
      <c r="A999" s="24" t="s">
        <v>1041</v>
      </c>
      <c r="B999" s="25">
        <v>8</v>
      </c>
      <c r="C999" s="25" t="s">
        <v>30</v>
      </c>
      <c r="D999" s="26" t="s">
        <v>106</v>
      </c>
      <c r="E999" s="32" t="s">
        <v>2301</v>
      </c>
      <c r="F999" s="32" t="s">
        <v>2302</v>
      </c>
      <c r="G999" s="33" t="s">
        <v>3376</v>
      </c>
      <c r="H999" s="32" t="s">
        <v>3375</v>
      </c>
      <c r="I999" s="25">
        <v>2019</v>
      </c>
      <c r="J999" s="25">
        <v>2022</v>
      </c>
      <c r="K999" s="25" t="s">
        <v>36</v>
      </c>
      <c r="L999" s="25"/>
      <c r="M999" s="25"/>
      <c r="N999" s="25"/>
      <c r="O999" s="25" t="s">
        <v>1492</v>
      </c>
      <c r="P999" s="26" t="s">
        <v>186</v>
      </c>
      <c r="Q999" s="26"/>
      <c r="R999" s="26"/>
      <c r="S999" s="26"/>
      <c r="T999" s="26"/>
      <c r="U999" s="26"/>
      <c r="V999" s="45">
        <v>2000</v>
      </c>
      <c r="W999" s="45">
        <v>1000</v>
      </c>
      <c r="X999" s="30">
        <v>5000</v>
      </c>
      <c r="Y999" s="34" t="s">
        <v>2749</v>
      </c>
      <c r="Z999" s="29"/>
      <c r="AA999" s="29"/>
      <c r="AB999" s="29"/>
      <c r="AC999" s="29"/>
      <c r="AD999" s="31" t="s">
        <v>30</v>
      </c>
      <c r="AE999" s="31" t="s">
        <v>106</v>
      </c>
    </row>
    <row r="1000" spans="1:31" ht="24.75" x14ac:dyDescent="0.25">
      <c r="A1000" s="24" t="s">
        <v>1041</v>
      </c>
      <c r="B1000" s="25">
        <v>9</v>
      </c>
      <c r="C1000" s="25" t="s">
        <v>30</v>
      </c>
      <c r="D1000" s="26" t="s">
        <v>291</v>
      </c>
      <c r="E1000" s="32" t="s">
        <v>3377</v>
      </c>
      <c r="F1000" s="32" t="s">
        <v>3378</v>
      </c>
      <c r="G1000" s="33" t="s">
        <v>3379</v>
      </c>
      <c r="H1000" s="32" t="s">
        <v>3375</v>
      </c>
      <c r="I1000" s="25">
        <v>2020</v>
      </c>
      <c r="J1000" s="25">
        <v>2022</v>
      </c>
      <c r="K1000" s="25" t="s">
        <v>36</v>
      </c>
      <c r="L1000" s="25"/>
      <c r="M1000" s="25" t="s">
        <v>139</v>
      </c>
      <c r="N1000" s="25" t="s">
        <v>3380</v>
      </c>
      <c r="O1000" s="25" t="s">
        <v>253</v>
      </c>
      <c r="P1000" s="26" t="s">
        <v>174</v>
      </c>
      <c r="Q1000" s="26" t="s">
        <v>179</v>
      </c>
      <c r="R1000" s="26"/>
      <c r="S1000" s="26"/>
      <c r="T1000" s="26" t="s">
        <v>3381</v>
      </c>
      <c r="U1000" s="26" t="s">
        <v>3382</v>
      </c>
      <c r="V1000" s="45">
        <v>100000</v>
      </c>
      <c r="W1000" s="45">
        <v>25000</v>
      </c>
      <c r="X1000" s="30">
        <v>150000</v>
      </c>
      <c r="Y1000" s="34" t="s">
        <v>2770</v>
      </c>
      <c r="Z1000" s="29"/>
      <c r="AA1000" s="29"/>
      <c r="AB1000" s="29"/>
      <c r="AC1000" s="29"/>
      <c r="AD1000" s="31" t="s">
        <v>30</v>
      </c>
      <c r="AE1000" s="31" t="s">
        <v>291</v>
      </c>
    </row>
    <row r="1001" spans="1:31" ht="48.75" x14ac:dyDescent="0.25">
      <c r="A1001" s="24" t="s">
        <v>1041</v>
      </c>
      <c r="B1001" s="25">
        <v>10</v>
      </c>
      <c r="C1001" s="25" t="s">
        <v>233</v>
      </c>
      <c r="D1001" s="26" t="s">
        <v>31</v>
      </c>
      <c r="E1001" s="32" t="s">
        <v>3383</v>
      </c>
      <c r="F1001" s="32" t="s">
        <v>3384</v>
      </c>
      <c r="G1001" s="33" t="s">
        <v>3385</v>
      </c>
      <c r="H1001" s="32" t="s">
        <v>3375</v>
      </c>
      <c r="I1001" s="25">
        <v>2019</v>
      </c>
      <c r="J1001" s="25">
        <v>2020</v>
      </c>
      <c r="K1001" s="25" t="s">
        <v>57</v>
      </c>
      <c r="L1001" s="25"/>
      <c r="M1001" s="25" t="s">
        <v>139</v>
      </c>
      <c r="N1001" s="25" t="s">
        <v>3386</v>
      </c>
      <c r="O1001" s="25" t="s">
        <v>46</v>
      </c>
      <c r="P1001" s="26" t="s">
        <v>38</v>
      </c>
      <c r="Q1001" s="26" t="s">
        <v>179</v>
      </c>
      <c r="R1001" s="26"/>
      <c r="S1001" s="26"/>
      <c r="T1001" s="26" t="s">
        <v>3387</v>
      </c>
      <c r="U1001" s="26" t="s">
        <v>3388</v>
      </c>
      <c r="V1001" s="45">
        <v>50000</v>
      </c>
      <c r="W1001" s="45">
        <v>10000</v>
      </c>
      <c r="X1001" s="30">
        <v>60000</v>
      </c>
      <c r="Y1001" s="34" t="s">
        <v>2759</v>
      </c>
      <c r="Z1001" s="29" t="s">
        <v>106</v>
      </c>
      <c r="AA1001" s="29"/>
      <c r="AB1001" s="29"/>
      <c r="AC1001" s="29" t="s">
        <v>3389</v>
      </c>
      <c r="AD1001" s="31" t="s">
        <v>233</v>
      </c>
      <c r="AE1001" s="31" t="s">
        <v>31</v>
      </c>
    </row>
    <row r="1002" spans="1:31" ht="48.75" x14ac:dyDescent="0.25">
      <c r="A1002" s="24" t="s">
        <v>1041</v>
      </c>
      <c r="B1002" s="25">
        <v>11</v>
      </c>
      <c r="C1002" s="25" t="s">
        <v>30</v>
      </c>
      <c r="D1002" s="26" t="s">
        <v>90</v>
      </c>
      <c r="E1002" s="32" t="s">
        <v>3390</v>
      </c>
      <c r="F1002" s="32" t="s">
        <v>3391</v>
      </c>
      <c r="G1002" s="33" t="s">
        <v>3392</v>
      </c>
      <c r="H1002" s="32" t="s">
        <v>300</v>
      </c>
      <c r="I1002" s="25">
        <v>2019</v>
      </c>
      <c r="J1002" s="25">
        <v>2020</v>
      </c>
      <c r="K1002" s="25" t="s">
        <v>36</v>
      </c>
      <c r="L1002" s="25"/>
      <c r="M1002" s="25"/>
      <c r="N1002" s="25"/>
      <c r="O1002" s="25" t="s">
        <v>37</v>
      </c>
      <c r="P1002" s="26" t="s">
        <v>123</v>
      </c>
      <c r="Q1002" s="26"/>
      <c r="R1002" s="26"/>
      <c r="S1002" s="26"/>
      <c r="T1002" s="26"/>
      <c r="U1002" s="26"/>
      <c r="V1002" s="45"/>
      <c r="W1002" s="45"/>
      <c r="X1002" s="30">
        <v>0</v>
      </c>
      <c r="Y1002" s="34" t="s">
        <v>2749</v>
      </c>
      <c r="Z1002" s="29"/>
      <c r="AA1002" s="29"/>
      <c r="AB1002" s="29"/>
      <c r="AC1002" s="29"/>
      <c r="AD1002" s="31" t="s">
        <v>30</v>
      </c>
      <c r="AE1002" s="31" t="s">
        <v>90</v>
      </c>
    </row>
    <row r="1003" spans="1:31" ht="36.75" x14ac:dyDescent="0.25">
      <c r="A1003" s="24" t="s">
        <v>1041</v>
      </c>
      <c r="B1003" s="25">
        <v>12</v>
      </c>
      <c r="C1003" s="25" t="s">
        <v>216</v>
      </c>
      <c r="D1003" s="26" t="s">
        <v>291</v>
      </c>
      <c r="E1003" s="32" t="s">
        <v>3393</v>
      </c>
      <c r="F1003" s="32" t="s">
        <v>3394</v>
      </c>
      <c r="G1003" s="33" t="s">
        <v>3395</v>
      </c>
      <c r="H1003" s="32" t="s">
        <v>3375</v>
      </c>
      <c r="I1003" s="25">
        <v>2019</v>
      </c>
      <c r="J1003" s="25">
        <v>2022</v>
      </c>
      <c r="K1003" s="25" t="s">
        <v>36</v>
      </c>
      <c r="L1003" s="25"/>
      <c r="M1003" s="25" t="s">
        <v>139</v>
      </c>
      <c r="N1003" s="25" t="s">
        <v>3380</v>
      </c>
      <c r="O1003" s="25" t="s">
        <v>46</v>
      </c>
      <c r="P1003" s="26" t="s">
        <v>128</v>
      </c>
      <c r="Q1003" s="26" t="s">
        <v>179</v>
      </c>
      <c r="R1003" s="26" t="s">
        <v>174</v>
      </c>
      <c r="S1003" s="26"/>
      <c r="T1003" s="26" t="s">
        <v>3387</v>
      </c>
      <c r="U1003" s="26" t="s">
        <v>3388</v>
      </c>
      <c r="V1003" s="45">
        <v>15000</v>
      </c>
      <c r="W1003" s="45">
        <v>15000</v>
      </c>
      <c r="X1003" s="30">
        <v>60000</v>
      </c>
      <c r="Y1003" s="34" t="s">
        <v>2749</v>
      </c>
      <c r="Z1003" s="29"/>
      <c r="AA1003" s="29"/>
      <c r="AB1003" s="29"/>
      <c r="AC1003" s="29"/>
      <c r="AD1003" s="31" t="s">
        <v>216</v>
      </c>
      <c r="AE1003" s="31" t="s">
        <v>291</v>
      </c>
    </row>
    <row r="1004" spans="1:31" ht="24.75" x14ac:dyDescent="0.25">
      <c r="A1004" s="24" t="s">
        <v>1041</v>
      </c>
      <c r="B1004" s="25">
        <v>13</v>
      </c>
      <c r="C1004" s="25" t="s">
        <v>30</v>
      </c>
      <c r="D1004" s="26" t="s">
        <v>31</v>
      </c>
      <c r="E1004" s="32" t="s">
        <v>3396</v>
      </c>
      <c r="F1004" s="32" t="s">
        <v>3397</v>
      </c>
      <c r="G1004" s="33" t="s">
        <v>3398</v>
      </c>
      <c r="H1004" s="32" t="s">
        <v>3375</v>
      </c>
      <c r="I1004" s="25">
        <v>2019</v>
      </c>
      <c r="J1004" s="25">
        <v>2020</v>
      </c>
      <c r="K1004" s="25" t="s">
        <v>36</v>
      </c>
      <c r="L1004" s="25"/>
      <c r="M1004" s="25"/>
      <c r="N1004" s="25"/>
      <c r="O1004" s="25" t="s">
        <v>46</v>
      </c>
      <c r="P1004" s="26" t="s">
        <v>38</v>
      </c>
      <c r="Q1004" s="26"/>
      <c r="R1004" s="26"/>
      <c r="S1004" s="26"/>
      <c r="T1004" s="26"/>
      <c r="U1004" s="26"/>
      <c r="V1004" s="45">
        <v>5000</v>
      </c>
      <c r="W1004" s="45"/>
      <c r="X1004" s="30">
        <v>5000</v>
      </c>
      <c r="Y1004" s="34" t="s">
        <v>2749</v>
      </c>
      <c r="Z1004" s="29"/>
      <c r="AA1004" s="29"/>
      <c r="AB1004" s="29"/>
      <c r="AC1004" s="29"/>
      <c r="AD1004" s="31" t="s">
        <v>30</v>
      </c>
      <c r="AE1004" s="31" t="s">
        <v>31</v>
      </c>
    </row>
    <row r="1005" spans="1:31" ht="48.75" x14ac:dyDescent="0.25">
      <c r="A1005" s="24" t="s">
        <v>653</v>
      </c>
      <c r="B1005" s="25">
        <v>1</v>
      </c>
      <c r="C1005" s="25" t="s">
        <v>30</v>
      </c>
      <c r="D1005" s="26" t="s">
        <v>52</v>
      </c>
      <c r="E1005" s="32" t="s">
        <v>654</v>
      </c>
      <c r="F1005" s="32" t="s">
        <v>655</v>
      </c>
      <c r="G1005" s="33"/>
      <c r="H1005" s="32" t="s">
        <v>601</v>
      </c>
      <c r="I1005" s="25">
        <v>2017</v>
      </c>
      <c r="J1005" s="25">
        <v>2030</v>
      </c>
      <c r="K1005" s="25" t="s">
        <v>57</v>
      </c>
      <c r="L1005" s="25"/>
      <c r="M1005" s="25" t="s">
        <v>139</v>
      </c>
      <c r="N1005" s="25" t="s">
        <v>656</v>
      </c>
      <c r="O1005" s="25" t="s">
        <v>67</v>
      </c>
      <c r="P1005" s="26" t="s">
        <v>68</v>
      </c>
      <c r="Q1005" s="26"/>
      <c r="R1005" s="26"/>
      <c r="S1005" s="27"/>
      <c r="T1005" s="27" t="s">
        <v>657</v>
      </c>
      <c r="U1005" s="27"/>
      <c r="V1005" s="28">
        <v>2000</v>
      </c>
      <c r="W1005" s="34"/>
      <c r="X1005" s="30">
        <v>2000</v>
      </c>
      <c r="Y1005" s="34" t="s">
        <v>42</v>
      </c>
      <c r="Z1005" s="29" t="s">
        <v>52</v>
      </c>
      <c r="AA1005" s="29"/>
      <c r="AB1005" s="29"/>
      <c r="AC1005" s="29" t="s">
        <v>658</v>
      </c>
      <c r="AD1005" s="31" t="s">
        <v>30</v>
      </c>
      <c r="AE1005" s="31" t="s">
        <v>52</v>
      </c>
    </row>
    <row r="1006" spans="1:31" ht="36.75" x14ac:dyDescent="0.25">
      <c r="A1006" s="24" t="s">
        <v>653</v>
      </c>
      <c r="B1006" s="25">
        <v>2</v>
      </c>
      <c r="C1006" s="25" t="s">
        <v>30</v>
      </c>
      <c r="D1006" s="26" t="s">
        <v>52</v>
      </c>
      <c r="E1006" s="32" t="s">
        <v>659</v>
      </c>
      <c r="F1006" s="32" t="s">
        <v>660</v>
      </c>
      <c r="G1006" s="33"/>
      <c r="H1006" s="32" t="s">
        <v>601</v>
      </c>
      <c r="I1006" s="25">
        <v>2018</v>
      </c>
      <c r="J1006" s="25">
        <v>2020</v>
      </c>
      <c r="K1006" s="25" t="s">
        <v>36</v>
      </c>
      <c r="L1006" s="25"/>
      <c r="M1006" s="25"/>
      <c r="N1006" s="25"/>
      <c r="O1006" s="25" t="s">
        <v>67</v>
      </c>
      <c r="P1006" s="26" t="s">
        <v>68</v>
      </c>
      <c r="Q1006" s="26"/>
      <c r="R1006" s="26"/>
      <c r="S1006" s="27"/>
      <c r="T1006" s="27"/>
      <c r="U1006" s="27"/>
      <c r="V1006" s="28">
        <v>24700</v>
      </c>
      <c r="W1006" s="34"/>
      <c r="X1006" s="30">
        <v>24700</v>
      </c>
      <c r="Y1006" s="34" t="s">
        <v>62</v>
      </c>
      <c r="Z1006" s="29" t="s">
        <v>52</v>
      </c>
      <c r="AA1006" s="29"/>
      <c r="AB1006" s="29"/>
      <c r="AC1006" s="29"/>
      <c r="AD1006" s="31" t="s">
        <v>30</v>
      </c>
      <c r="AE1006" s="31" t="s">
        <v>52</v>
      </c>
    </row>
    <row r="1007" spans="1:31" ht="48.75" x14ac:dyDescent="0.25">
      <c r="A1007" s="24" t="s">
        <v>653</v>
      </c>
      <c r="B1007" s="25">
        <v>3</v>
      </c>
      <c r="C1007" s="25" t="s">
        <v>30</v>
      </c>
      <c r="D1007" s="26" t="s">
        <v>52</v>
      </c>
      <c r="E1007" s="32" t="s">
        <v>661</v>
      </c>
      <c r="F1007" s="32" t="s">
        <v>662</v>
      </c>
      <c r="G1007" s="33"/>
      <c r="H1007" s="32" t="s">
        <v>601</v>
      </c>
      <c r="I1007" s="25">
        <v>2017</v>
      </c>
      <c r="J1007" s="25">
        <v>2018</v>
      </c>
      <c r="K1007" s="25" t="s">
        <v>36</v>
      </c>
      <c r="L1007" s="25"/>
      <c r="M1007" s="25"/>
      <c r="N1007" s="25"/>
      <c r="O1007" s="25" t="s">
        <v>67</v>
      </c>
      <c r="P1007" s="26" t="s">
        <v>68</v>
      </c>
      <c r="Q1007" s="26"/>
      <c r="R1007" s="26"/>
      <c r="S1007" s="27"/>
      <c r="T1007" s="27"/>
      <c r="U1007" s="27"/>
      <c r="V1007" s="28">
        <v>1500</v>
      </c>
      <c r="W1007" s="34"/>
      <c r="X1007" s="30">
        <v>1500</v>
      </c>
      <c r="Y1007" s="34" t="s">
        <v>42</v>
      </c>
      <c r="Z1007" s="29" t="s">
        <v>52</v>
      </c>
      <c r="AA1007" s="29"/>
      <c r="AB1007" s="29"/>
      <c r="AC1007" s="29"/>
      <c r="AD1007" s="31" t="s">
        <v>30</v>
      </c>
      <c r="AE1007" s="31" t="s">
        <v>52</v>
      </c>
    </row>
    <row r="1008" spans="1:31" ht="36.75" x14ac:dyDescent="0.25">
      <c r="A1008" s="24" t="s">
        <v>653</v>
      </c>
      <c r="B1008" s="25">
        <v>4</v>
      </c>
      <c r="C1008" s="25" t="s">
        <v>30</v>
      </c>
      <c r="D1008" s="26" t="s">
        <v>52</v>
      </c>
      <c r="E1008" s="32" t="s">
        <v>663</v>
      </c>
      <c r="F1008" s="32" t="s">
        <v>664</v>
      </c>
      <c r="G1008" s="33"/>
      <c r="H1008" s="32" t="s">
        <v>601</v>
      </c>
      <c r="I1008" s="25">
        <v>2019</v>
      </c>
      <c r="J1008" s="25">
        <v>2030</v>
      </c>
      <c r="K1008" s="25" t="s">
        <v>36</v>
      </c>
      <c r="L1008" s="25"/>
      <c r="M1008" s="25"/>
      <c r="N1008" s="25"/>
      <c r="O1008" s="25" t="s">
        <v>67</v>
      </c>
      <c r="P1008" s="26" t="s">
        <v>68</v>
      </c>
      <c r="Q1008" s="26"/>
      <c r="R1008" s="26"/>
      <c r="S1008" s="27"/>
      <c r="T1008" s="27"/>
      <c r="U1008" s="27"/>
      <c r="V1008" s="28">
        <v>15000</v>
      </c>
      <c r="W1008" s="34"/>
      <c r="X1008" s="30">
        <v>15000</v>
      </c>
      <c r="Y1008" s="34" t="s">
        <v>42</v>
      </c>
      <c r="Z1008" s="29" t="s">
        <v>52</v>
      </c>
      <c r="AA1008" s="29"/>
      <c r="AB1008" s="29"/>
      <c r="AC1008" s="29"/>
      <c r="AD1008" s="31" t="s">
        <v>30</v>
      </c>
      <c r="AE1008" s="31" t="s">
        <v>52</v>
      </c>
    </row>
    <row r="1009" spans="1:31" ht="36.75" x14ac:dyDescent="0.25">
      <c r="A1009" s="24" t="s">
        <v>653</v>
      </c>
      <c r="B1009" s="25">
        <v>5</v>
      </c>
      <c r="C1009" s="25" t="s">
        <v>58</v>
      </c>
      <c r="D1009" s="26" t="s">
        <v>52</v>
      </c>
      <c r="E1009" s="32" t="s">
        <v>665</v>
      </c>
      <c r="F1009" s="32" t="s">
        <v>666</v>
      </c>
      <c r="G1009" s="33"/>
      <c r="H1009" s="32" t="s">
        <v>601</v>
      </c>
      <c r="I1009" s="25">
        <v>2019</v>
      </c>
      <c r="J1009" s="25">
        <v>2030</v>
      </c>
      <c r="K1009" s="25" t="s">
        <v>36</v>
      </c>
      <c r="L1009" s="25"/>
      <c r="M1009" s="25" t="s">
        <v>139</v>
      </c>
      <c r="N1009" s="25" t="s">
        <v>656</v>
      </c>
      <c r="O1009" s="25" t="s">
        <v>67</v>
      </c>
      <c r="P1009" s="26" t="s">
        <v>68</v>
      </c>
      <c r="Q1009" s="26"/>
      <c r="R1009" s="26"/>
      <c r="S1009" s="27" t="s">
        <v>667</v>
      </c>
      <c r="T1009" s="27" t="s">
        <v>668</v>
      </c>
      <c r="U1009" s="27"/>
      <c r="V1009" s="28">
        <v>43250</v>
      </c>
      <c r="W1009" s="34"/>
      <c r="X1009" s="30">
        <v>43250</v>
      </c>
      <c r="Y1009" s="34" t="s">
        <v>62</v>
      </c>
      <c r="Z1009" s="29" t="s">
        <v>52</v>
      </c>
      <c r="AA1009" s="29"/>
      <c r="AB1009" s="29"/>
      <c r="AC1009" s="29"/>
      <c r="AD1009" s="31" t="s">
        <v>58</v>
      </c>
      <c r="AE1009" s="31" t="s">
        <v>52</v>
      </c>
    </row>
    <row r="1010" spans="1:31" ht="36.75" x14ac:dyDescent="0.25">
      <c r="A1010" s="24" t="s">
        <v>653</v>
      </c>
      <c r="B1010" s="25">
        <v>6</v>
      </c>
      <c r="C1010" s="25" t="s">
        <v>30</v>
      </c>
      <c r="D1010" s="26" t="s">
        <v>52</v>
      </c>
      <c r="E1010" s="32" t="s">
        <v>669</v>
      </c>
      <c r="F1010" s="32" t="s">
        <v>670</v>
      </c>
      <c r="G1010" s="33"/>
      <c r="H1010" s="32" t="s">
        <v>601</v>
      </c>
      <c r="I1010" s="25">
        <v>2017</v>
      </c>
      <c r="J1010" s="25">
        <v>2030</v>
      </c>
      <c r="K1010" s="25" t="s">
        <v>36</v>
      </c>
      <c r="L1010" s="25"/>
      <c r="M1010" s="25" t="s">
        <v>139</v>
      </c>
      <c r="N1010" s="25" t="s">
        <v>289</v>
      </c>
      <c r="O1010" s="25" t="s">
        <v>67</v>
      </c>
      <c r="P1010" s="26" t="s">
        <v>68</v>
      </c>
      <c r="Q1010" s="26"/>
      <c r="R1010" s="26"/>
      <c r="S1010" s="27"/>
      <c r="T1010" s="27" t="s">
        <v>668</v>
      </c>
      <c r="U1010" s="27"/>
      <c r="V1010" s="28">
        <v>202369</v>
      </c>
      <c r="W1010" s="34"/>
      <c r="X1010" s="30">
        <v>202369</v>
      </c>
      <c r="Y1010" s="34" t="s">
        <v>116</v>
      </c>
      <c r="Z1010" s="29" t="s">
        <v>52</v>
      </c>
      <c r="AA1010" s="29"/>
      <c r="AB1010" s="29"/>
      <c r="AC1010" s="29" t="s">
        <v>671</v>
      </c>
      <c r="AD1010" s="31" t="s">
        <v>30</v>
      </c>
      <c r="AE1010" s="31" t="s">
        <v>52</v>
      </c>
    </row>
    <row r="1011" spans="1:31" ht="36.75" x14ac:dyDescent="0.25">
      <c r="A1011" s="24" t="s">
        <v>653</v>
      </c>
      <c r="B1011" s="25">
        <v>7</v>
      </c>
      <c r="C1011" s="25" t="s">
        <v>58</v>
      </c>
      <c r="D1011" s="26" t="s">
        <v>47</v>
      </c>
      <c r="E1011" s="32" t="s">
        <v>672</v>
      </c>
      <c r="F1011" s="32" t="s">
        <v>638</v>
      </c>
      <c r="G1011" s="33"/>
      <c r="H1011" s="32" t="s">
        <v>673</v>
      </c>
      <c r="I1011" s="25">
        <v>2017</v>
      </c>
      <c r="J1011" s="25">
        <v>2030</v>
      </c>
      <c r="K1011" s="25" t="s">
        <v>36</v>
      </c>
      <c r="L1011" s="25"/>
      <c r="M1011" s="25"/>
      <c r="N1011" s="25"/>
      <c r="O1011" s="25" t="s">
        <v>67</v>
      </c>
      <c r="P1011" s="26" t="s">
        <v>68</v>
      </c>
      <c r="Q1011" s="26" t="s">
        <v>307</v>
      </c>
      <c r="R1011" s="26"/>
      <c r="S1011" s="27"/>
      <c r="T1011" s="27"/>
      <c r="U1011" s="27"/>
      <c r="V1011" s="28"/>
      <c r="W1011" s="34">
        <v>2000</v>
      </c>
      <c r="X1011" s="30">
        <v>26000</v>
      </c>
      <c r="Y1011" s="34" t="s">
        <v>62</v>
      </c>
      <c r="Z1011" s="29" t="s">
        <v>106</v>
      </c>
      <c r="AA1011" s="29"/>
      <c r="AB1011" s="29"/>
      <c r="AC1011" s="29"/>
      <c r="AD1011" s="31" t="s">
        <v>58</v>
      </c>
      <c r="AE1011" s="31" t="s">
        <v>47</v>
      </c>
    </row>
    <row r="1012" spans="1:31" ht="36.75" x14ac:dyDescent="0.25">
      <c r="A1012" s="24" t="s">
        <v>653</v>
      </c>
      <c r="B1012" s="25">
        <v>8</v>
      </c>
      <c r="C1012" s="25" t="s">
        <v>30</v>
      </c>
      <c r="D1012" s="26" t="s">
        <v>52</v>
      </c>
      <c r="E1012" s="32" t="s">
        <v>674</v>
      </c>
      <c r="F1012" s="32" t="s">
        <v>675</v>
      </c>
      <c r="G1012" s="33"/>
      <c r="H1012" s="32" t="s">
        <v>601</v>
      </c>
      <c r="I1012" s="25">
        <v>2017</v>
      </c>
      <c r="J1012" s="25">
        <v>2025</v>
      </c>
      <c r="K1012" s="25" t="s">
        <v>36</v>
      </c>
      <c r="L1012" s="25"/>
      <c r="M1012" s="25"/>
      <c r="N1012" s="25"/>
      <c r="O1012" s="25" t="s">
        <v>67</v>
      </c>
      <c r="P1012" s="26" t="s">
        <v>68</v>
      </c>
      <c r="Q1012" s="26"/>
      <c r="R1012" s="26"/>
      <c r="S1012" s="27"/>
      <c r="T1012" s="27"/>
      <c r="U1012" s="27"/>
      <c r="V1012" s="28">
        <v>6050</v>
      </c>
      <c r="W1012" s="34"/>
      <c r="X1012" s="30">
        <v>6050</v>
      </c>
      <c r="Y1012" s="34" t="s">
        <v>42</v>
      </c>
      <c r="Z1012" s="29" t="s">
        <v>52</v>
      </c>
      <c r="AA1012" s="29"/>
      <c r="AB1012" s="29"/>
      <c r="AC1012" s="29"/>
      <c r="AD1012" s="31" t="s">
        <v>30</v>
      </c>
      <c r="AE1012" s="31" t="s">
        <v>52</v>
      </c>
    </row>
    <row r="1013" spans="1:31" ht="48.75" x14ac:dyDescent="0.25">
      <c r="A1013" s="24" t="s">
        <v>653</v>
      </c>
      <c r="B1013" s="25">
        <v>9</v>
      </c>
      <c r="C1013" s="25" t="s">
        <v>30</v>
      </c>
      <c r="D1013" s="26" t="s">
        <v>676</v>
      </c>
      <c r="E1013" s="32" t="s">
        <v>677</v>
      </c>
      <c r="F1013" s="32" t="s">
        <v>678</v>
      </c>
      <c r="G1013" s="33"/>
      <c r="H1013" s="32" t="s">
        <v>601</v>
      </c>
      <c r="I1013" s="25">
        <v>2017</v>
      </c>
      <c r="J1013" s="25">
        <v>2020</v>
      </c>
      <c r="K1013" s="25" t="s">
        <v>36</v>
      </c>
      <c r="L1013" s="25"/>
      <c r="M1013" s="25"/>
      <c r="N1013" s="25"/>
      <c r="O1013" s="25" t="s">
        <v>46</v>
      </c>
      <c r="P1013" s="26" t="s">
        <v>38</v>
      </c>
      <c r="Q1013" s="26"/>
      <c r="R1013" s="26"/>
      <c r="S1013" s="27"/>
      <c r="T1013" s="27"/>
      <c r="U1013" s="27"/>
      <c r="V1013" s="28">
        <v>6000</v>
      </c>
      <c r="W1013" s="34"/>
      <c r="X1013" s="30">
        <v>6000</v>
      </c>
      <c r="Y1013" s="34" t="s">
        <v>42</v>
      </c>
      <c r="Z1013" s="29" t="s">
        <v>52</v>
      </c>
      <c r="AA1013" s="29"/>
      <c r="AB1013" s="29"/>
      <c r="AC1013" s="29" t="s">
        <v>671</v>
      </c>
      <c r="AD1013" s="31" t="s">
        <v>30</v>
      </c>
      <c r="AE1013" s="31" t="s">
        <v>676</v>
      </c>
    </row>
    <row r="1014" spans="1:31" ht="36.75" x14ac:dyDescent="0.25">
      <c r="A1014" s="24" t="s">
        <v>653</v>
      </c>
      <c r="B1014" s="25">
        <v>10</v>
      </c>
      <c r="C1014" s="25" t="s">
        <v>30</v>
      </c>
      <c r="D1014" s="26" t="s">
        <v>676</v>
      </c>
      <c r="E1014" s="32" t="s">
        <v>679</v>
      </c>
      <c r="F1014" s="32" t="s">
        <v>680</v>
      </c>
      <c r="G1014" s="33"/>
      <c r="H1014" s="32" t="s">
        <v>601</v>
      </c>
      <c r="I1014" s="25">
        <v>2017</v>
      </c>
      <c r="J1014" s="25">
        <v>2018</v>
      </c>
      <c r="K1014" s="25" t="s">
        <v>36</v>
      </c>
      <c r="L1014" s="25"/>
      <c r="M1014" s="25" t="s">
        <v>139</v>
      </c>
      <c r="N1014" s="25" t="s">
        <v>681</v>
      </c>
      <c r="O1014" s="25" t="s">
        <v>46</v>
      </c>
      <c r="P1014" s="26" t="s">
        <v>38</v>
      </c>
      <c r="Q1014" s="26"/>
      <c r="R1014" s="26"/>
      <c r="S1014" s="27"/>
      <c r="T1014" s="27" t="s">
        <v>682</v>
      </c>
      <c r="U1014" s="27"/>
      <c r="V1014" s="28">
        <v>3200</v>
      </c>
      <c r="W1014" s="34"/>
      <c r="X1014" s="30">
        <v>3200</v>
      </c>
      <c r="Y1014" s="34" t="s">
        <v>42</v>
      </c>
      <c r="Z1014" s="29" t="s">
        <v>106</v>
      </c>
      <c r="AA1014" s="29"/>
      <c r="AB1014" s="29"/>
      <c r="AC1014" s="29" t="s">
        <v>683</v>
      </c>
      <c r="AD1014" s="31" t="s">
        <v>30</v>
      </c>
      <c r="AE1014" s="31" t="s">
        <v>676</v>
      </c>
    </row>
    <row r="1015" spans="1:31" ht="72.75" x14ac:dyDescent="0.25">
      <c r="A1015" s="24" t="s">
        <v>653</v>
      </c>
      <c r="B1015" s="25">
        <v>11</v>
      </c>
      <c r="C1015" s="25" t="s">
        <v>30</v>
      </c>
      <c r="D1015" s="26" t="s">
        <v>106</v>
      </c>
      <c r="E1015" s="32" t="s">
        <v>684</v>
      </c>
      <c r="F1015" s="32" t="s">
        <v>685</v>
      </c>
      <c r="G1015" s="33"/>
      <c r="H1015" s="32" t="s">
        <v>601</v>
      </c>
      <c r="I1015" s="25">
        <v>2018</v>
      </c>
      <c r="J1015" s="25">
        <v>2025</v>
      </c>
      <c r="K1015" s="25" t="s">
        <v>36</v>
      </c>
      <c r="L1015" s="25"/>
      <c r="M1015" s="25"/>
      <c r="N1015" s="25"/>
      <c r="O1015" s="25" t="s">
        <v>37</v>
      </c>
      <c r="P1015" s="26" t="s">
        <v>186</v>
      </c>
      <c r="Q1015" s="26" t="s">
        <v>144</v>
      </c>
      <c r="R1015" s="26"/>
      <c r="S1015" s="27"/>
      <c r="T1015" s="27"/>
      <c r="U1015" s="27"/>
      <c r="V1015" s="28">
        <v>2000</v>
      </c>
      <c r="W1015" s="34"/>
      <c r="X1015" s="30">
        <v>2000</v>
      </c>
      <c r="Y1015" s="34" t="s">
        <v>42</v>
      </c>
      <c r="Z1015" s="29"/>
      <c r="AA1015" s="29"/>
      <c r="AB1015" s="29"/>
      <c r="AC1015" s="29"/>
      <c r="AD1015" s="31" t="s">
        <v>30</v>
      </c>
      <c r="AE1015" s="31" t="s">
        <v>106</v>
      </c>
    </row>
    <row r="1016" spans="1:31" ht="48.75" x14ac:dyDescent="0.25">
      <c r="A1016" s="24" t="s">
        <v>653</v>
      </c>
      <c r="B1016" s="25">
        <v>12</v>
      </c>
      <c r="C1016" s="25" t="s">
        <v>58</v>
      </c>
      <c r="D1016" s="26" t="s">
        <v>47</v>
      </c>
      <c r="E1016" s="32" t="s">
        <v>612</v>
      </c>
      <c r="F1016" s="32" t="s">
        <v>686</v>
      </c>
      <c r="G1016" s="33"/>
      <c r="H1016" s="32" t="s">
        <v>687</v>
      </c>
      <c r="I1016" s="25">
        <v>2018</v>
      </c>
      <c r="J1016" s="25">
        <v>2025</v>
      </c>
      <c r="K1016" s="25" t="s">
        <v>36</v>
      </c>
      <c r="L1016" s="25"/>
      <c r="M1016" s="25"/>
      <c r="N1016" s="25"/>
      <c r="O1016" s="25" t="s">
        <v>46</v>
      </c>
      <c r="P1016" s="26" t="s">
        <v>38</v>
      </c>
      <c r="Q1016" s="26"/>
      <c r="R1016" s="26"/>
      <c r="S1016" s="27"/>
      <c r="T1016" s="27"/>
      <c r="U1016" s="27"/>
      <c r="V1016" s="28">
        <v>227875.12000000002</v>
      </c>
      <c r="W1016" s="34"/>
      <c r="X1016" s="30">
        <v>227875.12000000002</v>
      </c>
      <c r="Y1016" s="34" t="s">
        <v>116</v>
      </c>
      <c r="Z1016" s="29" t="s">
        <v>221</v>
      </c>
      <c r="AA1016" s="29"/>
      <c r="AB1016" s="29"/>
      <c r="AC1016" s="29" t="s">
        <v>688</v>
      </c>
      <c r="AD1016" s="31" t="s">
        <v>58</v>
      </c>
      <c r="AE1016" s="31" t="s">
        <v>47</v>
      </c>
    </row>
    <row r="1017" spans="1:31" ht="36.75" x14ac:dyDescent="0.25">
      <c r="A1017" s="24" t="s">
        <v>653</v>
      </c>
      <c r="B1017" s="25">
        <v>13</v>
      </c>
      <c r="C1017" s="25" t="s">
        <v>58</v>
      </c>
      <c r="D1017" s="26" t="s">
        <v>47</v>
      </c>
      <c r="E1017" s="32" t="s">
        <v>622</v>
      </c>
      <c r="F1017" s="32" t="s">
        <v>689</v>
      </c>
      <c r="G1017" s="33"/>
      <c r="H1017" s="32" t="s">
        <v>690</v>
      </c>
      <c r="I1017" s="25">
        <v>2018</v>
      </c>
      <c r="J1017" s="25">
        <v>2030</v>
      </c>
      <c r="K1017" s="25" t="s">
        <v>57</v>
      </c>
      <c r="L1017" s="25"/>
      <c r="M1017" s="25"/>
      <c r="N1017" s="25"/>
      <c r="O1017" s="25" t="s">
        <v>46</v>
      </c>
      <c r="P1017" s="26" t="s">
        <v>38</v>
      </c>
      <c r="Q1017" s="26"/>
      <c r="R1017" s="26"/>
      <c r="S1017" s="27"/>
      <c r="T1017" s="27"/>
      <c r="U1017" s="27"/>
      <c r="V1017" s="28">
        <v>5000</v>
      </c>
      <c r="W1017" s="34"/>
      <c r="X1017" s="30">
        <v>5000</v>
      </c>
      <c r="Y1017" s="34" t="s">
        <v>42</v>
      </c>
      <c r="Z1017" s="29" t="s">
        <v>221</v>
      </c>
      <c r="AA1017" s="29"/>
      <c r="AB1017" s="29"/>
      <c r="AC1017" s="29" t="s">
        <v>691</v>
      </c>
      <c r="AD1017" s="31" t="s">
        <v>58</v>
      </c>
      <c r="AE1017" s="31" t="s">
        <v>47</v>
      </c>
    </row>
    <row r="1018" spans="1:31" ht="48.75" x14ac:dyDescent="0.25">
      <c r="A1018" s="24" t="s">
        <v>653</v>
      </c>
      <c r="B1018" s="25">
        <v>14</v>
      </c>
      <c r="C1018" s="25" t="s">
        <v>58</v>
      </c>
      <c r="D1018" s="26" t="s">
        <v>47</v>
      </c>
      <c r="E1018" s="32" t="s">
        <v>692</v>
      </c>
      <c r="F1018" s="32" t="s">
        <v>693</v>
      </c>
      <c r="G1018" s="33"/>
      <c r="H1018" s="32" t="s">
        <v>694</v>
      </c>
      <c r="I1018" s="25">
        <v>2015</v>
      </c>
      <c r="J1018" s="25">
        <v>2030</v>
      </c>
      <c r="K1018" s="25" t="s">
        <v>57</v>
      </c>
      <c r="L1018" s="25"/>
      <c r="M1018" s="25"/>
      <c r="N1018" s="25"/>
      <c r="O1018" s="25" t="s">
        <v>46</v>
      </c>
      <c r="P1018" s="26" t="s">
        <v>38</v>
      </c>
      <c r="Q1018" s="26"/>
      <c r="R1018" s="26"/>
      <c r="S1018" s="27"/>
      <c r="T1018" s="27"/>
      <c r="U1018" s="27"/>
      <c r="V1018" s="28">
        <v>0</v>
      </c>
      <c r="W1018" s="34">
        <v>83000</v>
      </c>
      <c r="X1018" s="30">
        <v>1245000</v>
      </c>
      <c r="Y1018" s="34" t="s">
        <v>116</v>
      </c>
      <c r="Z1018" s="29"/>
      <c r="AA1018" s="29"/>
      <c r="AB1018" s="29"/>
      <c r="AC1018" s="29"/>
      <c r="AD1018" s="31" t="s">
        <v>58</v>
      </c>
      <c r="AE1018" s="31" t="s">
        <v>47</v>
      </c>
    </row>
    <row r="1019" spans="1:31" ht="60.75" x14ac:dyDescent="0.25">
      <c r="A1019" s="24" t="s">
        <v>653</v>
      </c>
      <c r="B1019" s="25">
        <v>15</v>
      </c>
      <c r="C1019" s="25" t="s">
        <v>233</v>
      </c>
      <c r="D1019" s="26" t="s">
        <v>31</v>
      </c>
      <c r="E1019" s="32" t="s">
        <v>649</v>
      </c>
      <c r="F1019" s="32" t="s">
        <v>650</v>
      </c>
      <c r="G1019" s="33"/>
      <c r="H1019" s="32" t="s">
        <v>289</v>
      </c>
      <c r="I1019" s="25">
        <v>2016</v>
      </c>
      <c r="J1019" s="25">
        <v>2020</v>
      </c>
      <c r="K1019" s="25" t="s">
        <v>57</v>
      </c>
      <c r="L1019" s="25"/>
      <c r="M1019" s="25"/>
      <c r="N1019" s="25"/>
      <c r="O1019" s="25" t="s">
        <v>46</v>
      </c>
      <c r="P1019" s="26" t="s">
        <v>38</v>
      </c>
      <c r="Q1019" s="26"/>
      <c r="R1019" s="26"/>
      <c r="S1019" s="27"/>
      <c r="T1019" s="27"/>
      <c r="U1019" s="27"/>
      <c r="V1019" s="28">
        <v>47629.5</v>
      </c>
      <c r="W1019" s="34"/>
      <c r="X1019" s="30">
        <v>47629.5</v>
      </c>
      <c r="Y1019" s="34" t="s">
        <v>62</v>
      </c>
      <c r="Z1019" s="29" t="s">
        <v>221</v>
      </c>
      <c r="AA1019" s="29"/>
      <c r="AB1019" s="29"/>
      <c r="AC1019" s="29" t="s">
        <v>695</v>
      </c>
      <c r="AD1019" s="31" t="s">
        <v>233</v>
      </c>
      <c r="AE1019" s="31" t="s">
        <v>31</v>
      </c>
    </row>
    <row r="1020" spans="1:31" ht="24.75" x14ac:dyDescent="0.25">
      <c r="A1020" s="24" t="s">
        <v>653</v>
      </c>
      <c r="B1020" s="25">
        <v>16</v>
      </c>
      <c r="C1020" s="25" t="s">
        <v>233</v>
      </c>
      <c r="D1020" s="26" t="s">
        <v>31</v>
      </c>
      <c r="E1020" s="32" t="s">
        <v>651</v>
      </c>
      <c r="F1020" s="32" t="s">
        <v>652</v>
      </c>
      <c r="G1020" s="33"/>
      <c r="H1020" s="32" t="s">
        <v>609</v>
      </c>
      <c r="I1020" s="25">
        <v>2014</v>
      </c>
      <c r="J1020" s="25">
        <v>2020</v>
      </c>
      <c r="K1020" s="25" t="s">
        <v>57</v>
      </c>
      <c r="L1020" s="25"/>
      <c r="M1020" s="25"/>
      <c r="N1020" s="25"/>
      <c r="O1020" s="25" t="s">
        <v>46</v>
      </c>
      <c r="P1020" s="26" t="s">
        <v>38</v>
      </c>
      <c r="Q1020" s="26"/>
      <c r="R1020" s="26"/>
      <c r="S1020" s="27"/>
      <c r="T1020" s="27"/>
      <c r="U1020" s="27"/>
      <c r="V1020" s="28">
        <v>23504.400000000001</v>
      </c>
      <c r="W1020" s="34"/>
      <c r="X1020" s="30">
        <v>23504.400000000001</v>
      </c>
      <c r="Y1020" s="34" t="s">
        <v>62</v>
      </c>
      <c r="Z1020" s="29" t="s">
        <v>221</v>
      </c>
      <c r="AA1020" s="29"/>
      <c r="AB1020" s="29"/>
      <c r="AC1020" s="29" t="s">
        <v>696</v>
      </c>
      <c r="AD1020" s="31" t="s">
        <v>233</v>
      </c>
      <c r="AE1020" s="31" t="s">
        <v>31</v>
      </c>
    </row>
    <row r="1021" spans="1:31" ht="36.75" x14ac:dyDescent="0.25">
      <c r="A1021" s="24" t="s">
        <v>1043</v>
      </c>
      <c r="B1021" s="25">
        <v>1</v>
      </c>
      <c r="C1021" s="25" t="s">
        <v>30</v>
      </c>
      <c r="D1021" s="26" t="s">
        <v>135</v>
      </c>
      <c r="E1021" s="32" t="s">
        <v>4103</v>
      </c>
      <c r="F1021" s="32" t="s">
        <v>4465</v>
      </c>
      <c r="G1021" s="33" t="s">
        <v>4466</v>
      </c>
      <c r="H1021" s="32" t="s">
        <v>2331</v>
      </c>
      <c r="I1021" s="25">
        <v>2025</v>
      </c>
      <c r="J1021" s="25">
        <v>2026</v>
      </c>
      <c r="K1021" s="25" t="s">
        <v>36</v>
      </c>
      <c r="L1021" s="25" t="s">
        <v>139</v>
      </c>
      <c r="M1021" s="25" t="s">
        <v>139</v>
      </c>
      <c r="N1021" s="25" t="s">
        <v>4467</v>
      </c>
      <c r="O1021" s="25" t="s">
        <v>1492</v>
      </c>
      <c r="P1021" s="26" t="s">
        <v>186</v>
      </c>
      <c r="Q1021" s="26"/>
      <c r="R1021" s="26"/>
      <c r="S1021" s="27"/>
      <c r="T1021" s="27"/>
      <c r="U1021" s="27"/>
      <c r="V1021" s="28">
        <v>2500</v>
      </c>
      <c r="W1021" s="34">
        <v>0</v>
      </c>
      <c r="X1021" s="30">
        <v>2500</v>
      </c>
      <c r="Y1021" s="34" t="s">
        <v>4106</v>
      </c>
      <c r="Z1021" s="29"/>
      <c r="AA1021" s="29"/>
      <c r="AB1021" s="29"/>
      <c r="AC1021" s="29"/>
      <c r="AD1021" s="31" t="s">
        <v>30</v>
      </c>
      <c r="AE1021" s="31" t="s">
        <v>135</v>
      </c>
    </row>
    <row r="1022" spans="1:31" ht="84.75" x14ac:dyDescent="0.25">
      <c r="A1022" s="24" t="s">
        <v>1043</v>
      </c>
      <c r="B1022" s="25">
        <v>2</v>
      </c>
      <c r="C1022" s="25" t="s">
        <v>30</v>
      </c>
      <c r="D1022" s="26" t="s">
        <v>1348</v>
      </c>
      <c r="E1022" s="32" t="s">
        <v>4107</v>
      </c>
      <c r="F1022" s="32" t="s">
        <v>4108</v>
      </c>
      <c r="G1022" s="33" t="s">
        <v>4109</v>
      </c>
      <c r="H1022" s="32" t="s">
        <v>2326</v>
      </c>
      <c r="I1022" s="25">
        <v>2024</v>
      </c>
      <c r="J1022" s="25">
        <v>2025</v>
      </c>
      <c r="K1022" s="25" t="s">
        <v>36</v>
      </c>
      <c r="L1022" s="25" t="s">
        <v>139</v>
      </c>
      <c r="M1022" s="25" t="s">
        <v>139</v>
      </c>
      <c r="N1022" s="25" t="s">
        <v>289</v>
      </c>
      <c r="O1022" s="25" t="s">
        <v>1492</v>
      </c>
      <c r="P1022" s="26" t="s">
        <v>186</v>
      </c>
      <c r="Q1022" s="26"/>
      <c r="R1022" s="26"/>
      <c r="S1022" s="27" t="s">
        <v>4111</v>
      </c>
      <c r="T1022" s="27"/>
      <c r="U1022" s="27"/>
      <c r="V1022" s="28">
        <v>3500</v>
      </c>
      <c r="W1022" s="34">
        <v>0</v>
      </c>
      <c r="X1022" s="30">
        <v>3500</v>
      </c>
      <c r="Y1022" s="34" t="s">
        <v>4106</v>
      </c>
      <c r="Z1022" s="29" t="s">
        <v>300</v>
      </c>
      <c r="AA1022" s="29"/>
      <c r="AB1022" s="29"/>
      <c r="AC1022" s="29" t="s">
        <v>354</v>
      </c>
      <c r="AD1022" s="31" t="s">
        <v>30</v>
      </c>
      <c r="AE1022" s="31" t="s">
        <v>1348</v>
      </c>
    </row>
    <row r="1023" spans="1:31" ht="60.75" x14ac:dyDescent="0.25">
      <c r="A1023" s="24" t="s">
        <v>1043</v>
      </c>
      <c r="B1023" s="25">
        <v>3</v>
      </c>
      <c r="C1023" s="25" t="s">
        <v>30</v>
      </c>
      <c r="D1023" s="26" t="s">
        <v>90</v>
      </c>
      <c r="E1023" s="32" t="s">
        <v>2323</v>
      </c>
      <c r="F1023" s="32" t="s">
        <v>4112</v>
      </c>
      <c r="G1023" s="33" t="s">
        <v>4468</v>
      </c>
      <c r="H1023" s="32" t="s">
        <v>2326</v>
      </c>
      <c r="I1023" s="25">
        <v>2016</v>
      </c>
      <c r="J1023" s="25">
        <v>2018</v>
      </c>
      <c r="K1023" s="25" t="s">
        <v>246</v>
      </c>
      <c r="L1023" s="25"/>
      <c r="M1023" s="25" t="s">
        <v>139</v>
      </c>
      <c r="N1023" s="25"/>
      <c r="O1023" s="25" t="s">
        <v>111</v>
      </c>
      <c r="P1023" s="26" t="s">
        <v>39</v>
      </c>
      <c r="Q1023" s="26" t="s">
        <v>40</v>
      </c>
      <c r="R1023" s="26" t="s">
        <v>112</v>
      </c>
      <c r="S1023" s="27"/>
      <c r="T1023" s="27"/>
      <c r="U1023" s="27"/>
      <c r="V1023" s="28">
        <v>3000</v>
      </c>
      <c r="W1023" s="34">
        <v>0</v>
      </c>
      <c r="X1023" s="30">
        <v>3000</v>
      </c>
      <c r="Y1023" s="34" t="s">
        <v>4106</v>
      </c>
      <c r="Z1023" s="29" t="s">
        <v>300</v>
      </c>
      <c r="AA1023" s="29"/>
      <c r="AB1023" s="29"/>
      <c r="AC1023" s="29" t="s">
        <v>4469</v>
      </c>
      <c r="AD1023" s="31" t="s">
        <v>30</v>
      </c>
      <c r="AE1023" s="31" t="s">
        <v>90</v>
      </c>
    </row>
    <row r="1024" spans="1:31" ht="36.75" x14ac:dyDescent="0.25">
      <c r="A1024" s="24" t="s">
        <v>1043</v>
      </c>
      <c r="B1024" s="25">
        <v>4</v>
      </c>
      <c r="C1024" s="25" t="s">
        <v>216</v>
      </c>
      <c r="D1024" s="26" t="s">
        <v>145</v>
      </c>
      <c r="E1024" s="32" t="s">
        <v>4470</v>
      </c>
      <c r="F1024" s="32" t="s">
        <v>2365</v>
      </c>
      <c r="G1024" s="33" t="s">
        <v>4471</v>
      </c>
      <c r="H1024" s="32" t="s">
        <v>4144</v>
      </c>
      <c r="I1024" s="25">
        <v>2020</v>
      </c>
      <c r="J1024" s="25">
        <v>2030</v>
      </c>
      <c r="K1024" s="25" t="s">
        <v>36</v>
      </c>
      <c r="L1024" s="25"/>
      <c r="M1024" s="25"/>
      <c r="N1024" s="25" t="s">
        <v>4472</v>
      </c>
      <c r="O1024" s="25" t="s">
        <v>46</v>
      </c>
      <c r="P1024" s="26" t="s">
        <v>38</v>
      </c>
      <c r="Q1024" s="26" t="s">
        <v>38</v>
      </c>
      <c r="R1024" s="26" t="s">
        <v>112</v>
      </c>
      <c r="S1024" s="27" t="s">
        <v>2311</v>
      </c>
      <c r="T1024" s="27"/>
      <c r="U1024" s="27"/>
      <c r="V1024" s="28">
        <v>0</v>
      </c>
      <c r="W1024" s="34">
        <v>0</v>
      </c>
      <c r="X1024" s="30">
        <v>0</v>
      </c>
      <c r="Y1024" s="34" t="s">
        <v>4127</v>
      </c>
      <c r="Z1024" s="29"/>
      <c r="AA1024" s="29"/>
      <c r="AB1024" s="29"/>
      <c r="AC1024" s="29"/>
      <c r="AD1024" s="31" t="s">
        <v>216</v>
      </c>
      <c r="AE1024" s="31" t="s">
        <v>145</v>
      </c>
    </row>
    <row r="1025" spans="1:31" ht="36.75" x14ac:dyDescent="0.25">
      <c r="A1025" s="24" t="s">
        <v>1043</v>
      </c>
      <c r="B1025" s="25">
        <v>5</v>
      </c>
      <c r="C1025" s="25" t="s">
        <v>30</v>
      </c>
      <c r="D1025" s="26" t="s">
        <v>145</v>
      </c>
      <c r="E1025" s="32" t="s">
        <v>2455</v>
      </c>
      <c r="F1025" s="32" t="s">
        <v>2225</v>
      </c>
      <c r="G1025" s="33" t="s">
        <v>4473</v>
      </c>
      <c r="H1025" s="32" t="s">
        <v>2347</v>
      </c>
      <c r="I1025" s="25">
        <v>2020</v>
      </c>
      <c r="J1025" s="25">
        <v>2030</v>
      </c>
      <c r="K1025" s="25" t="s">
        <v>36</v>
      </c>
      <c r="L1025" s="25" t="s">
        <v>139</v>
      </c>
      <c r="M1025" s="25"/>
      <c r="N1025" s="25" t="s">
        <v>4474</v>
      </c>
      <c r="O1025" s="25" t="s">
        <v>160</v>
      </c>
      <c r="P1025" s="26" t="s">
        <v>186</v>
      </c>
      <c r="Q1025" s="26" t="s">
        <v>38</v>
      </c>
      <c r="R1025" s="26" t="s">
        <v>150</v>
      </c>
      <c r="S1025" s="27" t="s">
        <v>2227</v>
      </c>
      <c r="T1025" s="27"/>
      <c r="U1025" s="27"/>
      <c r="V1025" s="28">
        <v>0</v>
      </c>
      <c r="W1025" s="34">
        <v>250</v>
      </c>
      <c r="X1025" s="30">
        <v>2500</v>
      </c>
      <c r="Y1025" s="34" t="s">
        <v>4106</v>
      </c>
      <c r="Z1025" s="29"/>
      <c r="AA1025" s="29"/>
      <c r="AB1025" s="29"/>
      <c r="AC1025" s="29"/>
      <c r="AD1025" s="31" t="s">
        <v>30</v>
      </c>
      <c r="AE1025" s="31" t="s">
        <v>145</v>
      </c>
    </row>
    <row r="1026" spans="1:31" ht="36.75" x14ac:dyDescent="0.25">
      <c r="A1026" s="24" t="s">
        <v>1043</v>
      </c>
      <c r="B1026" s="25">
        <v>6</v>
      </c>
      <c r="C1026" s="25" t="s">
        <v>30</v>
      </c>
      <c r="D1026" s="26" t="s">
        <v>52</v>
      </c>
      <c r="E1026" s="32" t="s">
        <v>2315</v>
      </c>
      <c r="F1026" s="32" t="s">
        <v>2316</v>
      </c>
      <c r="G1026" s="33" t="s">
        <v>4117</v>
      </c>
      <c r="H1026" s="32" t="s">
        <v>2331</v>
      </c>
      <c r="I1026" s="25">
        <v>2016</v>
      </c>
      <c r="J1026" s="25">
        <v>2017</v>
      </c>
      <c r="K1026" s="25" t="s">
        <v>246</v>
      </c>
      <c r="L1026" s="25" t="s">
        <v>139</v>
      </c>
      <c r="M1026" s="25"/>
      <c r="N1026" s="25"/>
      <c r="O1026" s="25" t="s">
        <v>67</v>
      </c>
      <c r="P1026" s="26" t="s">
        <v>68</v>
      </c>
      <c r="Q1026" s="26"/>
      <c r="R1026" s="26"/>
      <c r="S1026" s="27" t="s">
        <v>2317</v>
      </c>
      <c r="T1026" s="27"/>
      <c r="U1026" s="27"/>
      <c r="V1026" s="28">
        <v>1500</v>
      </c>
      <c r="W1026" s="34">
        <v>0</v>
      </c>
      <c r="X1026" s="30">
        <v>1500</v>
      </c>
      <c r="Y1026" s="34" t="s">
        <v>4106</v>
      </c>
      <c r="Z1026" s="29" t="s">
        <v>52</v>
      </c>
      <c r="AA1026" s="29"/>
      <c r="AB1026" s="29"/>
      <c r="AC1026" s="29" t="s">
        <v>4475</v>
      </c>
      <c r="AD1026" s="31" t="s">
        <v>30</v>
      </c>
      <c r="AE1026" s="31" t="s">
        <v>52</v>
      </c>
    </row>
    <row r="1027" spans="1:31" ht="36.75" x14ac:dyDescent="0.25">
      <c r="A1027" s="24" t="s">
        <v>1043</v>
      </c>
      <c r="B1027" s="25">
        <v>7</v>
      </c>
      <c r="C1027" s="25" t="s">
        <v>30</v>
      </c>
      <c r="D1027" s="26" t="s">
        <v>181</v>
      </c>
      <c r="E1027" s="32" t="s">
        <v>4120</v>
      </c>
      <c r="F1027" s="32" t="s">
        <v>4121</v>
      </c>
      <c r="G1027" s="33" t="s">
        <v>4476</v>
      </c>
      <c r="H1027" s="32" t="s">
        <v>2331</v>
      </c>
      <c r="I1027" s="25">
        <v>2023</v>
      </c>
      <c r="J1027" s="25">
        <v>2025</v>
      </c>
      <c r="K1027" s="25" t="s">
        <v>36</v>
      </c>
      <c r="L1027" s="25"/>
      <c r="M1027" s="25"/>
      <c r="N1027" s="25"/>
      <c r="O1027" s="25" t="s">
        <v>37</v>
      </c>
      <c r="P1027" s="26" t="s">
        <v>144</v>
      </c>
      <c r="Q1027" s="26"/>
      <c r="R1027" s="26"/>
      <c r="S1027" s="27" t="s">
        <v>4111</v>
      </c>
      <c r="T1027" s="27"/>
      <c r="U1027" s="27"/>
      <c r="V1027" s="28">
        <v>3500</v>
      </c>
      <c r="W1027" s="34">
        <v>0</v>
      </c>
      <c r="X1027" s="30">
        <v>3500</v>
      </c>
      <c r="Y1027" s="34" t="s">
        <v>4106</v>
      </c>
      <c r="Z1027" s="29" t="s">
        <v>106</v>
      </c>
      <c r="AA1027" s="29"/>
      <c r="AB1027" s="29"/>
      <c r="AC1027" s="29" t="s">
        <v>611</v>
      </c>
      <c r="AD1027" s="31" t="s">
        <v>30</v>
      </c>
      <c r="AE1027" s="31" t="s">
        <v>181</v>
      </c>
    </row>
    <row r="1028" spans="1:31" ht="84.75" x14ac:dyDescent="0.25">
      <c r="A1028" s="24" t="s">
        <v>1043</v>
      </c>
      <c r="B1028" s="25">
        <v>8</v>
      </c>
      <c r="C1028" s="25" t="s">
        <v>58</v>
      </c>
      <c r="D1028" s="26" t="s">
        <v>47</v>
      </c>
      <c r="E1028" s="32" t="s">
        <v>4123</v>
      </c>
      <c r="F1028" s="32" t="s">
        <v>4124</v>
      </c>
      <c r="G1028" s="33" t="s">
        <v>4477</v>
      </c>
      <c r="H1028" s="32" t="s">
        <v>2362</v>
      </c>
      <c r="I1028" s="25">
        <v>2020</v>
      </c>
      <c r="J1028" s="25">
        <v>2030</v>
      </c>
      <c r="K1028" s="25" t="s">
        <v>36</v>
      </c>
      <c r="L1028" s="25"/>
      <c r="M1028" s="25" t="s">
        <v>139</v>
      </c>
      <c r="N1028" s="25" t="s">
        <v>4126</v>
      </c>
      <c r="O1028" s="25" t="s">
        <v>1492</v>
      </c>
      <c r="P1028" s="26" t="s">
        <v>68</v>
      </c>
      <c r="Q1028" s="26" t="s">
        <v>307</v>
      </c>
      <c r="R1028" s="26" t="s">
        <v>248</v>
      </c>
      <c r="S1028" s="27" t="s">
        <v>2259</v>
      </c>
      <c r="T1028" s="27"/>
      <c r="U1028" s="27"/>
      <c r="V1028" s="28">
        <v>0</v>
      </c>
      <c r="W1028" s="34">
        <v>0</v>
      </c>
      <c r="X1028" s="30">
        <v>0</v>
      </c>
      <c r="Y1028" s="34" t="s">
        <v>4127</v>
      </c>
      <c r="Z1028" s="29"/>
      <c r="AA1028" s="29"/>
      <c r="AB1028" s="29"/>
      <c r="AC1028" s="29"/>
      <c r="AD1028" s="31" t="s">
        <v>30</v>
      </c>
      <c r="AE1028" s="31" t="s">
        <v>145</v>
      </c>
    </row>
    <row r="1029" spans="1:31" ht="60.75" x14ac:dyDescent="0.25">
      <c r="A1029" s="24" t="s">
        <v>1043</v>
      </c>
      <c r="B1029" s="25">
        <v>9</v>
      </c>
      <c r="C1029" s="25" t="s">
        <v>58</v>
      </c>
      <c r="D1029" s="26" t="s">
        <v>175</v>
      </c>
      <c r="E1029" s="32" t="s">
        <v>4478</v>
      </c>
      <c r="F1029" s="32" t="s">
        <v>4479</v>
      </c>
      <c r="G1029" s="33" t="s">
        <v>4480</v>
      </c>
      <c r="H1029" s="32" t="s">
        <v>2362</v>
      </c>
      <c r="I1029" s="25">
        <v>2013</v>
      </c>
      <c r="J1029" s="25">
        <v>2030</v>
      </c>
      <c r="K1029" s="25" t="s">
        <v>57</v>
      </c>
      <c r="L1029" s="25"/>
      <c r="M1029" s="25"/>
      <c r="N1029" s="25" t="s">
        <v>4481</v>
      </c>
      <c r="O1029" s="25" t="s">
        <v>1492</v>
      </c>
      <c r="P1029" s="26" t="s">
        <v>186</v>
      </c>
      <c r="Q1029" s="26" t="s">
        <v>179</v>
      </c>
      <c r="R1029" s="26"/>
      <c r="S1029" s="27" t="s">
        <v>2278</v>
      </c>
      <c r="T1029" s="27"/>
      <c r="U1029" s="27"/>
      <c r="V1029" s="28">
        <v>0</v>
      </c>
      <c r="W1029" s="34">
        <v>1000</v>
      </c>
      <c r="X1029" s="30">
        <v>17000</v>
      </c>
      <c r="Y1029" s="34" t="s">
        <v>4132</v>
      </c>
      <c r="Z1029" s="29"/>
      <c r="AA1029" s="29"/>
      <c r="AB1029" s="29"/>
      <c r="AC1029" s="29"/>
      <c r="AD1029" s="31" t="s">
        <v>58</v>
      </c>
      <c r="AE1029" s="31" t="s">
        <v>175</v>
      </c>
    </row>
    <row r="1030" spans="1:31" ht="60.75" x14ac:dyDescent="0.25">
      <c r="A1030" s="24" t="s">
        <v>1043</v>
      </c>
      <c r="B1030" s="25">
        <v>10</v>
      </c>
      <c r="C1030" s="25" t="s">
        <v>30</v>
      </c>
      <c r="D1030" s="26" t="s">
        <v>181</v>
      </c>
      <c r="E1030" s="32" t="s">
        <v>2333</v>
      </c>
      <c r="F1030" s="32" t="s">
        <v>2334</v>
      </c>
      <c r="G1030" s="33" t="s">
        <v>4134</v>
      </c>
      <c r="H1030" s="32" t="s">
        <v>2336</v>
      </c>
      <c r="I1030" s="25">
        <v>2020</v>
      </c>
      <c r="J1030" s="25">
        <v>2030</v>
      </c>
      <c r="K1030" s="25" t="s">
        <v>36</v>
      </c>
      <c r="L1030" s="25"/>
      <c r="M1030" s="25"/>
      <c r="N1030" s="25" t="s">
        <v>2337</v>
      </c>
      <c r="O1030" s="25" t="s">
        <v>37</v>
      </c>
      <c r="P1030" s="26" t="s">
        <v>144</v>
      </c>
      <c r="Q1030" s="26" t="s">
        <v>112</v>
      </c>
      <c r="R1030" s="26" t="s">
        <v>186</v>
      </c>
      <c r="S1030" s="27" t="s">
        <v>4136</v>
      </c>
      <c r="T1030" s="27"/>
      <c r="U1030" s="27"/>
      <c r="V1030" s="28">
        <v>0</v>
      </c>
      <c r="W1030" s="34">
        <v>0</v>
      </c>
      <c r="X1030" s="30">
        <v>0</v>
      </c>
      <c r="Y1030" s="34" t="s">
        <v>4127</v>
      </c>
      <c r="Z1030" s="29" t="s">
        <v>106</v>
      </c>
      <c r="AA1030" s="29"/>
      <c r="AB1030" s="29"/>
      <c r="AC1030" s="29" t="s">
        <v>611</v>
      </c>
      <c r="AD1030" s="31" t="s">
        <v>30</v>
      </c>
      <c r="AE1030" s="31" t="s">
        <v>181</v>
      </c>
    </row>
    <row r="1031" spans="1:31" ht="36.75" x14ac:dyDescent="0.25">
      <c r="A1031" s="24" t="s">
        <v>1043</v>
      </c>
      <c r="B1031" s="25">
        <v>11</v>
      </c>
      <c r="C1031" s="25" t="s">
        <v>30</v>
      </c>
      <c r="D1031" s="26" t="s">
        <v>31</v>
      </c>
      <c r="E1031" s="32" t="s">
        <v>4482</v>
      </c>
      <c r="F1031" s="32" t="s">
        <v>2295</v>
      </c>
      <c r="G1031" s="33" t="s">
        <v>4483</v>
      </c>
      <c r="H1031" s="32" t="s">
        <v>2331</v>
      </c>
      <c r="I1031" s="25">
        <v>2016</v>
      </c>
      <c r="J1031" s="25">
        <v>2017</v>
      </c>
      <c r="K1031" s="25" t="s">
        <v>246</v>
      </c>
      <c r="L1031" s="25"/>
      <c r="M1031" s="25" t="s">
        <v>139</v>
      </c>
      <c r="N1031" s="25" t="s">
        <v>289</v>
      </c>
      <c r="O1031" s="25" t="s">
        <v>46</v>
      </c>
      <c r="P1031" s="26" t="s">
        <v>38</v>
      </c>
      <c r="Q1031" s="26" t="s">
        <v>39</v>
      </c>
      <c r="R1031" s="26" t="s">
        <v>144</v>
      </c>
      <c r="S1031" s="27" t="s">
        <v>4484</v>
      </c>
      <c r="T1031" s="27"/>
      <c r="U1031" s="27"/>
      <c r="V1031" s="28">
        <v>3000</v>
      </c>
      <c r="W1031" s="34">
        <v>0</v>
      </c>
      <c r="X1031" s="30">
        <v>3000</v>
      </c>
      <c r="Y1031" s="34" t="s">
        <v>4106</v>
      </c>
      <c r="Z1031" s="29" t="s">
        <v>106</v>
      </c>
      <c r="AA1031" s="29"/>
      <c r="AB1031" s="29"/>
      <c r="AC1031" s="29" t="s">
        <v>4485</v>
      </c>
      <c r="AD1031" s="31" t="s">
        <v>30</v>
      </c>
      <c r="AE1031" s="31" t="s">
        <v>31</v>
      </c>
    </row>
    <row r="1032" spans="1:31" ht="48.75" x14ac:dyDescent="0.25">
      <c r="A1032" s="24" t="s">
        <v>1043</v>
      </c>
      <c r="B1032" s="25">
        <v>12</v>
      </c>
      <c r="C1032" s="25" t="s">
        <v>58</v>
      </c>
      <c r="D1032" s="26" t="s">
        <v>106</v>
      </c>
      <c r="E1032" s="32" t="s">
        <v>4141</v>
      </c>
      <c r="F1032" s="32" t="s">
        <v>4142</v>
      </c>
      <c r="G1032" s="33" t="s">
        <v>4143</v>
      </c>
      <c r="H1032" s="32" t="s">
        <v>4144</v>
      </c>
      <c r="I1032" s="25">
        <v>2021</v>
      </c>
      <c r="J1032" s="25">
        <v>2030</v>
      </c>
      <c r="K1032" s="25" t="s">
        <v>36</v>
      </c>
      <c r="L1032" s="25"/>
      <c r="M1032" s="25"/>
      <c r="N1032" s="25" t="s">
        <v>4145</v>
      </c>
      <c r="O1032" s="25" t="s">
        <v>1492</v>
      </c>
      <c r="P1032" s="26" t="s">
        <v>68</v>
      </c>
      <c r="Q1032" s="26" t="s">
        <v>248</v>
      </c>
      <c r="R1032" s="26" t="s">
        <v>307</v>
      </c>
      <c r="S1032" s="27" t="s">
        <v>4146</v>
      </c>
      <c r="T1032" s="27"/>
      <c r="U1032" s="27"/>
      <c r="V1032" s="28">
        <v>0</v>
      </c>
      <c r="W1032" s="34">
        <v>250</v>
      </c>
      <c r="X1032" s="30">
        <v>2250</v>
      </c>
      <c r="Y1032" s="34" t="s">
        <v>4106</v>
      </c>
      <c r="Z1032" s="29" t="s">
        <v>106</v>
      </c>
      <c r="AA1032" s="29"/>
      <c r="AB1032" s="29"/>
      <c r="AC1032" s="29" t="s">
        <v>4147</v>
      </c>
      <c r="AD1032" s="31" t="s">
        <v>58</v>
      </c>
      <c r="AE1032" s="31" t="s">
        <v>106</v>
      </c>
    </row>
    <row r="1033" spans="1:31" ht="36.75" x14ac:dyDescent="0.25">
      <c r="A1033" s="24" t="s">
        <v>1043</v>
      </c>
      <c r="B1033" s="25">
        <v>13</v>
      </c>
      <c r="C1033" s="25" t="s">
        <v>233</v>
      </c>
      <c r="D1033" s="26" t="s">
        <v>291</v>
      </c>
      <c r="E1033" s="32" t="s">
        <v>4486</v>
      </c>
      <c r="F1033" s="32" t="s">
        <v>4487</v>
      </c>
      <c r="G1033" s="33" t="s">
        <v>4488</v>
      </c>
      <c r="H1033" s="32" t="s">
        <v>4144</v>
      </c>
      <c r="I1033" s="25">
        <v>2007</v>
      </c>
      <c r="J1033" s="25">
        <v>2009</v>
      </c>
      <c r="K1033" s="25" t="s">
        <v>246</v>
      </c>
      <c r="L1033" s="25"/>
      <c r="M1033" s="25"/>
      <c r="N1033" s="25" t="s">
        <v>4489</v>
      </c>
      <c r="O1033" s="25" t="s">
        <v>1492</v>
      </c>
      <c r="P1033" s="26" t="s">
        <v>40</v>
      </c>
      <c r="Q1033" s="26" t="s">
        <v>396</v>
      </c>
      <c r="R1033" s="26" t="s">
        <v>179</v>
      </c>
      <c r="S1033" s="27" t="s">
        <v>4490</v>
      </c>
      <c r="T1033" s="27"/>
      <c r="U1033" s="27"/>
      <c r="V1033" s="28">
        <v>118699.37</v>
      </c>
      <c r="W1033" s="34">
        <v>0</v>
      </c>
      <c r="X1033" s="30">
        <v>118699.37</v>
      </c>
      <c r="Y1033" s="34" t="s">
        <v>4176</v>
      </c>
      <c r="Z1033" s="29"/>
      <c r="AA1033" s="29"/>
      <c r="AB1033" s="29"/>
      <c r="AC1033" s="29"/>
      <c r="AD1033" s="31" t="s">
        <v>233</v>
      </c>
      <c r="AE1033" s="31" t="s">
        <v>291</v>
      </c>
    </row>
    <row r="1034" spans="1:31" ht="48.75" x14ac:dyDescent="0.25">
      <c r="A1034" s="24" t="s">
        <v>1043</v>
      </c>
      <c r="B1034" s="25">
        <v>14</v>
      </c>
      <c r="C1034" s="25" t="s">
        <v>30</v>
      </c>
      <c r="D1034" s="26" t="s">
        <v>106</v>
      </c>
      <c r="E1034" s="32" t="s">
        <v>4148</v>
      </c>
      <c r="F1034" s="32" t="s">
        <v>4149</v>
      </c>
      <c r="G1034" s="33" t="s">
        <v>4150</v>
      </c>
      <c r="H1034" s="32" t="s">
        <v>4144</v>
      </c>
      <c r="I1034" s="25">
        <v>2025</v>
      </c>
      <c r="J1034" s="25">
        <v>2030</v>
      </c>
      <c r="K1034" s="25" t="s">
        <v>36</v>
      </c>
      <c r="L1034" s="25"/>
      <c r="M1034" s="25"/>
      <c r="N1034" s="25"/>
      <c r="O1034" s="25" t="s">
        <v>1492</v>
      </c>
      <c r="P1034" s="26" t="s">
        <v>186</v>
      </c>
      <c r="Q1034" s="26"/>
      <c r="R1034" s="26"/>
      <c r="S1034" s="27" t="s">
        <v>2303</v>
      </c>
      <c r="T1034" s="27"/>
      <c r="U1034" s="27"/>
      <c r="V1034" s="28">
        <v>2000</v>
      </c>
      <c r="W1034" s="34">
        <v>0</v>
      </c>
      <c r="X1034" s="30">
        <v>2000</v>
      </c>
      <c r="Y1034" s="34" t="s">
        <v>4106</v>
      </c>
      <c r="Z1034" s="29"/>
      <c r="AA1034" s="29"/>
      <c r="AB1034" s="29"/>
      <c r="AC1034" s="29"/>
      <c r="AD1034" s="31" t="s">
        <v>30</v>
      </c>
      <c r="AE1034" s="31" t="s">
        <v>106</v>
      </c>
    </row>
    <row r="1035" spans="1:31" ht="36.75" x14ac:dyDescent="0.25">
      <c r="A1035" s="24" t="s">
        <v>1043</v>
      </c>
      <c r="B1035" s="25">
        <v>15</v>
      </c>
      <c r="C1035" s="25" t="s">
        <v>30</v>
      </c>
      <c r="D1035" s="26" t="s">
        <v>291</v>
      </c>
      <c r="E1035" s="32" t="s">
        <v>2279</v>
      </c>
      <c r="F1035" s="32" t="s">
        <v>4151</v>
      </c>
      <c r="G1035" s="33" t="s">
        <v>4152</v>
      </c>
      <c r="H1035" s="32" t="s">
        <v>4144</v>
      </c>
      <c r="I1035" s="25">
        <v>2020</v>
      </c>
      <c r="J1035" s="25">
        <v>2030</v>
      </c>
      <c r="K1035" s="25" t="s">
        <v>36</v>
      </c>
      <c r="L1035" s="25"/>
      <c r="M1035" s="25"/>
      <c r="N1035" s="25"/>
      <c r="O1035" s="25" t="s">
        <v>37</v>
      </c>
      <c r="P1035" s="26" t="s">
        <v>144</v>
      </c>
      <c r="Q1035" s="26"/>
      <c r="R1035" s="26"/>
      <c r="S1035" s="27" t="s">
        <v>2281</v>
      </c>
      <c r="T1035" s="27"/>
      <c r="U1035" s="27"/>
      <c r="V1035" s="28">
        <v>0</v>
      </c>
      <c r="W1035" s="34">
        <v>0</v>
      </c>
      <c r="X1035" s="30">
        <v>0</v>
      </c>
      <c r="Y1035" s="34" t="s">
        <v>4127</v>
      </c>
      <c r="Z1035" s="29" t="s">
        <v>106</v>
      </c>
      <c r="AA1035" s="29"/>
      <c r="AB1035" s="29"/>
      <c r="AC1035" s="29" t="s">
        <v>611</v>
      </c>
      <c r="AD1035" s="31" t="s">
        <v>30</v>
      </c>
      <c r="AE1035" s="31" t="s">
        <v>291</v>
      </c>
    </row>
    <row r="1036" spans="1:31" ht="48.75" x14ac:dyDescent="0.25">
      <c r="A1036" s="24" t="s">
        <v>1043</v>
      </c>
      <c r="B1036" s="25">
        <v>16</v>
      </c>
      <c r="C1036" s="25" t="s">
        <v>58</v>
      </c>
      <c r="D1036" s="26" t="s">
        <v>31</v>
      </c>
      <c r="E1036" s="32" t="s">
        <v>2413</v>
      </c>
      <c r="F1036" s="32" t="s">
        <v>2414</v>
      </c>
      <c r="G1036" s="33" t="s">
        <v>4491</v>
      </c>
      <c r="H1036" s="32" t="s">
        <v>2347</v>
      </c>
      <c r="I1036" s="25">
        <v>2020</v>
      </c>
      <c r="J1036" s="25">
        <v>2030</v>
      </c>
      <c r="K1036" s="25" t="s">
        <v>36</v>
      </c>
      <c r="L1036" s="25"/>
      <c r="M1036" s="25" t="s">
        <v>139</v>
      </c>
      <c r="N1036" s="25" t="s">
        <v>4154</v>
      </c>
      <c r="O1036" s="25" t="s">
        <v>46</v>
      </c>
      <c r="P1036" s="26" t="s">
        <v>38</v>
      </c>
      <c r="Q1036" s="26" t="s">
        <v>39</v>
      </c>
      <c r="R1036" s="26" t="s">
        <v>40</v>
      </c>
      <c r="S1036" s="27"/>
      <c r="T1036" s="27"/>
      <c r="U1036" s="27"/>
      <c r="V1036" s="28">
        <v>0</v>
      </c>
      <c r="W1036" s="34">
        <v>40000</v>
      </c>
      <c r="X1036" s="30">
        <v>400000</v>
      </c>
      <c r="Y1036" s="34" t="s">
        <v>4176</v>
      </c>
      <c r="Z1036" s="29" t="s">
        <v>106</v>
      </c>
      <c r="AA1036" s="29"/>
      <c r="AB1036" s="29"/>
      <c r="AC1036" s="29" t="s">
        <v>4492</v>
      </c>
      <c r="AD1036" s="31" t="s">
        <v>58</v>
      </c>
      <c r="AE1036" s="31" t="s">
        <v>31</v>
      </c>
    </row>
    <row r="1037" spans="1:31" ht="48.75" x14ac:dyDescent="0.25">
      <c r="A1037" s="24" t="s">
        <v>1043</v>
      </c>
      <c r="B1037" s="25">
        <v>17</v>
      </c>
      <c r="C1037" s="25" t="s">
        <v>30</v>
      </c>
      <c r="D1037" s="26" t="s">
        <v>52</v>
      </c>
      <c r="E1037" s="32" t="s">
        <v>4156</v>
      </c>
      <c r="F1037" s="32" t="s">
        <v>4157</v>
      </c>
      <c r="G1037" s="33" t="s">
        <v>4493</v>
      </c>
      <c r="H1037" s="32" t="s">
        <v>2331</v>
      </c>
      <c r="I1037" s="25">
        <v>2020</v>
      </c>
      <c r="J1037" s="25">
        <v>2030</v>
      </c>
      <c r="K1037" s="25" t="s">
        <v>36</v>
      </c>
      <c r="L1037" s="25" t="s">
        <v>139</v>
      </c>
      <c r="M1037" s="25"/>
      <c r="N1037" s="25"/>
      <c r="O1037" s="25" t="s">
        <v>67</v>
      </c>
      <c r="P1037" s="26" t="s">
        <v>68</v>
      </c>
      <c r="Q1037" s="26"/>
      <c r="R1037" s="26"/>
      <c r="S1037" s="27"/>
      <c r="T1037" s="27"/>
      <c r="U1037" s="27"/>
      <c r="V1037" s="28">
        <v>0</v>
      </c>
      <c r="W1037" s="34">
        <v>1250</v>
      </c>
      <c r="X1037" s="30">
        <v>12500</v>
      </c>
      <c r="Y1037" s="34" t="s">
        <v>4132</v>
      </c>
      <c r="Z1037" s="29"/>
      <c r="AA1037" s="29"/>
      <c r="AB1037" s="29"/>
      <c r="AC1037" s="29"/>
      <c r="AD1037" s="31" t="s">
        <v>30</v>
      </c>
      <c r="AE1037" s="31" t="s">
        <v>52</v>
      </c>
    </row>
    <row r="1038" spans="1:31" ht="96.75" x14ac:dyDescent="0.25">
      <c r="A1038" s="24" t="s">
        <v>1043</v>
      </c>
      <c r="B1038" s="25">
        <v>18</v>
      </c>
      <c r="C1038" s="25" t="s">
        <v>30</v>
      </c>
      <c r="D1038" s="26" t="s">
        <v>590</v>
      </c>
      <c r="E1038" s="32" t="s">
        <v>4159</v>
      </c>
      <c r="F1038" s="32" t="s">
        <v>4160</v>
      </c>
      <c r="G1038" s="33" t="s">
        <v>4494</v>
      </c>
      <c r="H1038" s="32" t="s">
        <v>2347</v>
      </c>
      <c r="I1038" s="25">
        <v>2021</v>
      </c>
      <c r="J1038" s="25">
        <v>2022</v>
      </c>
      <c r="K1038" s="25" t="s">
        <v>36</v>
      </c>
      <c r="L1038" s="25" t="s">
        <v>139</v>
      </c>
      <c r="M1038" s="25" t="s">
        <v>139</v>
      </c>
      <c r="N1038" s="25" t="s">
        <v>4162</v>
      </c>
      <c r="O1038" s="25" t="s">
        <v>1492</v>
      </c>
      <c r="P1038" s="26" t="s">
        <v>186</v>
      </c>
      <c r="Q1038" s="26"/>
      <c r="R1038" s="26"/>
      <c r="S1038" s="27" t="s">
        <v>4163</v>
      </c>
      <c r="T1038" s="27"/>
      <c r="U1038" s="27"/>
      <c r="V1038" s="28">
        <v>2500</v>
      </c>
      <c r="W1038" s="34"/>
      <c r="X1038" s="30">
        <v>2500</v>
      </c>
      <c r="Y1038" s="34" t="s">
        <v>4106</v>
      </c>
      <c r="Z1038" s="29" t="s">
        <v>106</v>
      </c>
      <c r="AA1038" s="29"/>
      <c r="AB1038" s="29"/>
      <c r="AC1038" s="29" t="s">
        <v>4164</v>
      </c>
      <c r="AD1038" s="31" t="s">
        <v>30</v>
      </c>
      <c r="AE1038" s="31" t="s">
        <v>590</v>
      </c>
    </row>
    <row r="1039" spans="1:31" ht="48.75" x14ac:dyDescent="0.25">
      <c r="A1039" s="24" t="s">
        <v>898</v>
      </c>
      <c r="B1039" s="25">
        <v>1</v>
      </c>
      <c r="C1039" s="25" t="s">
        <v>30</v>
      </c>
      <c r="D1039" s="26" t="s">
        <v>52</v>
      </c>
      <c r="E1039" s="32" t="s">
        <v>899</v>
      </c>
      <c r="F1039" s="32" t="s">
        <v>900</v>
      </c>
      <c r="G1039" s="33"/>
      <c r="H1039" s="32" t="s">
        <v>901</v>
      </c>
      <c r="I1039" s="25">
        <v>2018</v>
      </c>
      <c r="J1039" s="25">
        <v>2019</v>
      </c>
      <c r="K1039" s="25" t="s">
        <v>36</v>
      </c>
      <c r="L1039" s="25"/>
      <c r="M1039" s="25" t="s">
        <v>139</v>
      </c>
      <c r="N1039" s="25" t="s">
        <v>289</v>
      </c>
      <c r="O1039" s="25" t="s">
        <v>67</v>
      </c>
      <c r="P1039" s="26" t="s">
        <v>68</v>
      </c>
      <c r="Q1039" s="26"/>
      <c r="R1039" s="26"/>
      <c r="S1039" s="27" t="s">
        <v>902</v>
      </c>
      <c r="T1039" s="27" t="s">
        <v>903</v>
      </c>
      <c r="U1039" s="27" t="s">
        <v>904</v>
      </c>
      <c r="V1039" s="28">
        <v>28000</v>
      </c>
      <c r="W1039" s="34"/>
      <c r="X1039" s="30">
        <v>28000</v>
      </c>
      <c r="Y1039" s="34" t="s">
        <v>62</v>
      </c>
      <c r="Z1039" s="29"/>
      <c r="AA1039" s="29" t="s">
        <v>52</v>
      </c>
      <c r="AB1039" s="29"/>
      <c r="AC1039" s="29"/>
      <c r="AD1039" s="31" t="s">
        <v>30</v>
      </c>
      <c r="AE1039" s="31" t="s">
        <v>52</v>
      </c>
    </row>
    <row r="1040" spans="1:31" ht="36.75" x14ac:dyDescent="0.25">
      <c r="A1040" s="24" t="s">
        <v>898</v>
      </c>
      <c r="B1040" s="25">
        <v>2</v>
      </c>
      <c r="C1040" s="25" t="s">
        <v>30</v>
      </c>
      <c r="D1040" s="26" t="s">
        <v>52</v>
      </c>
      <c r="E1040" s="32" t="s">
        <v>905</v>
      </c>
      <c r="F1040" s="32" t="s">
        <v>906</v>
      </c>
      <c r="G1040" s="33"/>
      <c r="H1040" s="32" t="s">
        <v>901</v>
      </c>
      <c r="I1040" s="25">
        <v>2018</v>
      </c>
      <c r="J1040" s="25">
        <v>2021</v>
      </c>
      <c r="K1040" s="25" t="s">
        <v>36</v>
      </c>
      <c r="L1040" s="25" t="s">
        <v>139</v>
      </c>
      <c r="M1040" s="25"/>
      <c r="N1040" s="25" t="s">
        <v>907</v>
      </c>
      <c r="O1040" s="25" t="s">
        <v>67</v>
      </c>
      <c r="P1040" s="26" t="s">
        <v>68</v>
      </c>
      <c r="Q1040" s="26"/>
      <c r="R1040" s="26"/>
      <c r="S1040" s="27" t="s">
        <v>902</v>
      </c>
      <c r="T1040" s="27" t="s">
        <v>903</v>
      </c>
      <c r="U1040" s="27" t="s">
        <v>904</v>
      </c>
      <c r="V1040" s="28">
        <v>110000</v>
      </c>
      <c r="W1040" s="34"/>
      <c r="X1040" s="30">
        <v>110000</v>
      </c>
      <c r="Y1040" s="34" t="s">
        <v>116</v>
      </c>
      <c r="Z1040" s="29"/>
      <c r="AA1040" s="29" t="s">
        <v>52</v>
      </c>
      <c r="AB1040" s="29"/>
      <c r="AC1040" s="29"/>
      <c r="AD1040" s="31" t="s">
        <v>30</v>
      </c>
      <c r="AE1040" s="31" t="s">
        <v>52</v>
      </c>
    </row>
    <row r="1041" spans="1:31" ht="60.75" x14ac:dyDescent="0.25">
      <c r="A1041" s="24" t="s">
        <v>898</v>
      </c>
      <c r="B1041" s="25">
        <v>3</v>
      </c>
      <c r="C1041" s="25" t="s">
        <v>30</v>
      </c>
      <c r="D1041" s="26" t="s">
        <v>52</v>
      </c>
      <c r="E1041" s="32" t="s">
        <v>908</v>
      </c>
      <c r="F1041" s="32" t="s">
        <v>909</v>
      </c>
      <c r="G1041" s="33"/>
      <c r="H1041" s="32" t="s">
        <v>901</v>
      </c>
      <c r="I1041" s="25">
        <v>2018</v>
      </c>
      <c r="J1041" s="25">
        <v>2025</v>
      </c>
      <c r="K1041" s="25" t="s">
        <v>36</v>
      </c>
      <c r="L1041" s="25" t="s">
        <v>139</v>
      </c>
      <c r="M1041" s="25"/>
      <c r="N1041" s="25" t="s">
        <v>907</v>
      </c>
      <c r="O1041" s="25" t="s">
        <v>67</v>
      </c>
      <c r="P1041" s="26" t="s">
        <v>68</v>
      </c>
      <c r="Q1041" s="26"/>
      <c r="R1041" s="26"/>
      <c r="S1041" s="27" t="s">
        <v>902</v>
      </c>
      <c r="T1041" s="27" t="s">
        <v>903</v>
      </c>
      <c r="U1041" s="27" t="s">
        <v>904</v>
      </c>
      <c r="V1041" s="28">
        <v>40000</v>
      </c>
      <c r="W1041" s="34"/>
      <c r="X1041" s="30">
        <v>40000</v>
      </c>
      <c r="Y1041" s="34" t="s">
        <v>62</v>
      </c>
      <c r="Z1041" s="29"/>
      <c r="AA1041" s="29" t="s">
        <v>52</v>
      </c>
      <c r="AB1041" s="29"/>
      <c r="AC1041" s="29"/>
      <c r="AD1041" s="31" t="s">
        <v>30</v>
      </c>
      <c r="AE1041" s="31" t="s">
        <v>52</v>
      </c>
    </row>
    <row r="1042" spans="1:31" ht="36.75" x14ac:dyDescent="0.25">
      <c r="A1042" s="24" t="s">
        <v>898</v>
      </c>
      <c r="B1042" s="25">
        <v>4</v>
      </c>
      <c r="C1042" s="25" t="s">
        <v>30</v>
      </c>
      <c r="D1042" s="26" t="s">
        <v>52</v>
      </c>
      <c r="E1042" s="32" t="s">
        <v>910</v>
      </c>
      <c r="F1042" s="32" t="s">
        <v>911</v>
      </c>
      <c r="G1042" s="33"/>
      <c r="H1042" s="32" t="s">
        <v>901</v>
      </c>
      <c r="I1042" s="25">
        <v>2018</v>
      </c>
      <c r="J1042" s="25">
        <v>2020</v>
      </c>
      <c r="K1042" s="25" t="s">
        <v>36</v>
      </c>
      <c r="L1042" s="25" t="s">
        <v>139</v>
      </c>
      <c r="M1042" s="25"/>
      <c r="N1042" s="25" t="s">
        <v>907</v>
      </c>
      <c r="O1042" s="25" t="s">
        <v>67</v>
      </c>
      <c r="P1042" s="26" t="s">
        <v>68</v>
      </c>
      <c r="Q1042" s="26"/>
      <c r="R1042" s="26"/>
      <c r="S1042" s="27" t="s">
        <v>902</v>
      </c>
      <c r="T1042" s="27" t="s">
        <v>903</v>
      </c>
      <c r="U1042" s="27" t="s">
        <v>904</v>
      </c>
      <c r="V1042" s="28"/>
      <c r="W1042" s="34"/>
      <c r="X1042" s="30">
        <v>0</v>
      </c>
      <c r="Y1042" s="34" t="s">
        <v>62</v>
      </c>
      <c r="Z1042" s="29"/>
      <c r="AA1042" s="29" t="s">
        <v>52</v>
      </c>
      <c r="AB1042" s="29"/>
      <c r="AC1042" s="29"/>
      <c r="AD1042" s="31" t="s">
        <v>30</v>
      </c>
      <c r="AE1042" s="31" t="s">
        <v>52</v>
      </c>
    </row>
    <row r="1043" spans="1:31" ht="36.75" x14ac:dyDescent="0.25">
      <c r="A1043" s="24" t="s">
        <v>898</v>
      </c>
      <c r="B1043" s="25">
        <v>5</v>
      </c>
      <c r="C1043" s="25" t="s">
        <v>30</v>
      </c>
      <c r="D1043" s="26" t="s">
        <v>52</v>
      </c>
      <c r="E1043" s="32" t="s">
        <v>912</v>
      </c>
      <c r="F1043" s="32" t="s">
        <v>913</v>
      </c>
      <c r="G1043" s="33"/>
      <c r="H1043" s="32" t="s">
        <v>901</v>
      </c>
      <c r="I1043" s="25">
        <v>2018</v>
      </c>
      <c r="J1043" s="25">
        <v>2023</v>
      </c>
      <c r="K1043" s="25" t="s">
        <v>36</v>
      </c>
      <c r="L1043" s="25" t="s">
        <v>139</v>
      </c>
      <c r="M1043" s="25"/>
      <c r="N1043" s="25" t="s">
        <v>907</v>
      </c>
      <c r="O1043" s="25" t="s">
        <v>67</v>
      </c>
      <c r="P1043" s="26" t="s">
        <v>68</v>
      </c>
      <c r="Q1043" s="26"/>
      <c r="R1043" s="26"/>
      <c r="S1043" s="27" t="s">
        <v>902</v>
      </c>
      <c r="T1043" s="27" t="s">
        <v>903</v>
      </c>
      <c r="U1043" s="27" t="s">
        <v>904</v>
      </c>
      <c r="V1043" s="28">
        <v>150000</v>
      </c>
      <c r="W1043" s="34"/>
      <c r="X1043" s="30">
        <v>150000</v>
      </c>
      <c r="Y1043" s="34" t="s">
        <v>116</v>
      </c>
      <c r="Z1043" s="29"/>
      <c r="AA1043" s="29" t="s">
        <v>52</v>
      </c>
      <c r="AB1043" s="29"/>
      <c r="AC1043" s="29"/>
      <c r="AD1043" s="31" t="s">
        <v>30</v>
      </c>
      <c r="AE1043" s="31" t="s">
        <v>52</v>
      </c>
    </row>
    <row r="1044" spans="1:31" ht="36.75" x14ac:dyDescent="0.25">
      <c r="A1044" s="24" t="s">
        <v>898</v>
      </c>
      <c r="B1044" s="25">
        <v>6</v>
      </c>
      <c r="C1044" s="25" t="s">
        <v>30</v>
      </c>
      <c r="D1044" s="26" t="s">
        <v>52</v>
      </c>
      <c r="E1044" s="32" t="s">
        <v>914</v>
      </c>
      <c r="F1044" s="32" t="s">
        <v>915</v>
      </c>
      <c r="G1044" s="33"/>
      <c r="H1044" s="32" t="s">
        <v>901</v>
      </c>
      <c r="I1044" s="25">
        <v>2017</v>
      </c>
      <c r="J1044" s="25">
        <v>2018</v>
      </c>
      <c r="K1044" s="25" t="s">
        <v>36</v>
      </c>
      <c r="L1044" s="25"/>
      <c r="M1044" s="25" t="s">
        <v>139</v>
      </c>
      <c r="N1044" s="25" t="s">
        <v>916</v>
      </c>
      <c r="O1044" s="25" t="s">
        <v>67</v>
      </c>
      <c r="P1044" s="26" t="s">
        <v>68</v>
      </c>
      <c r="Q1044" s="26"/>
      <c r="R1044" s="26"/>
      <c r="S1044" s="27" t="s">
        <v>902</v>
      </c>
      <c r="T1044" s="27" t="s">
        <v>903</v>
      </c>
      <c r="U1044" s="27" t="s">
        <v>904</v>
      </c>
      <c r="V1044" s="28">
        <v>0</v>
      </c>
      <c r="W1044" s="34"/>
      <c r="X1044" s="30">
        <v>0</v>
      </c>
      <c r="Y1044" s="34" t="s">
        <v>116</v>
      </c>
      <c r="Z1044" s="29"/>
      <c r="AA1044" s="29" t="s">
        <v>52</v>
      </c>
      <c r="AB1044" s="29"/>
      <c r="AC1044" s="29"/>
      <c r="AD1044" s="31" t="s">
        <v>30</v>
      </c>
      <c r="AE1044" s="31" t="s">
        <v>52</v>
      </c>
    </row>
    <row r="1045" spans="1:31" ht="36.75" x14ac:dyDescent="0.25">
      <c r="A1045" s="24" t="s">
        <v>898</v>
      </c>
      <c r="B1045" s="25">
        <v>7</v>
      </c>
      <c r="C1045" s="25" t="s">
        <v>30</v>
      </c>
      <c r="D1045" s="26" t="s">
        <v>47</v>
      </c>
      <c r="E1045" s="32" t="s">
        <v>917</v>
      </c>
      <c r="F1045" s="32" t="s">
        <v>918</v>
      </c>
      <c r="G1045" s="33"/>
      <c r="H1045" s="32" t="s">
        <v>901</v>
      </c>
      <c r="I1045" s="25">
        <v>2018</v>
      </c>
      <c r="J1045" s="25">
        <v>2030</v>
      </c>
      <c r="K1045" s="25" t="s">
        <v>36</v>
      </c>
      <c r="L1045" s="25"/>
      <c r="M1045" s="25"/>
      <c r="N1045" s="25" t="s">
        <v>907</v>
      </c>
      <c r="O1045" s="25" t="s">
        <v>37</v>
      </c>
      <c r="P1045" s="26" t="s">
        <v>144</v>
      </c>
      <c r="Q1045" s="26"/>
      <c r="R1045" s="26"/>
      <c r="S1045" s="27"/>
      <c r="T1045" s="27" t="s">
        <v>919</v>
      </c>
      <c r="U1045" s="27" t="s">
        <v>920</v>
      </c>
      <c r="V1045" s="28">
        <v>0</v>
      </c>
      <c r="W1045" s="34"/>
      <c r="X1045" s="30">
        <v>0</v>
      </c>
      <c r="Y1045" s="34" t="s">
        <v>42</v>
      </c>
      <c r="Z1045" s="29"/>
      <c r="AA1045" s="29" t="s">
        <v>285</v>
      </c>
      <c r="AB1045" s="29"/>
      <c r="AC1045" s="29"/>
      <c r="AD1045" s="31" t="s">
        <v>30</v>
      </c>
      <c r="AE1045" s="31" t="s">
        <v>47</v>
      </c>
    </row>
    <row r="1046" spans="1:31" ht="48.75" x14ac:dyDescent="0.25">
      <c r="A1046" s="24" t="s">
        <v>898</v>
      </c>
      <c r="B1046" s="25">
        <v>8</v>
      </c>
      <c r="C1046" s="25" t="s">
        <v>58</v>
      </c>
      <c r="D1046" s="26" t="s">
        <v>47</v>
      </c>
      <c r="E1046" s="32" t="s">
        <v>921</v>
      </c>
      <c r="F1046" s="32" t="s">
        <v>922</v>
      </c>
      <c r="G1046" s="33"/>
      <c r="H1046" s="32" t="s">
        <v>901</v>
      </c>
      <c r="I1046" s="25">
        <v>2019</v>
      </c>
      <c r="J1046" s="25">
        <v>2030</v>
      </c>
      <c r="K1046" s="25" t="s">
        <v>36</v>
      </c>
      <c r="L1046" s="25"/>
      <c r="M1046" s="25"/>
      <c r="N1046" s="25" t="s">
        <v>907</v>
      </c>
      <c r="O1046" s="25" t="s">
        <v>67</v>
      </c>
      <c r="P1046" s="26" t="s">
        <v>68</v>
      </c>
      <c r="Q1046" s="26"/>
      <c r="R1046" s="26"/>
      <c r="S1046" s="27"/>
      <c r="T1046" s="27" t="s">
        <v>923</v>
      </c>
      <c r="U1046" s="27" t="s">
        <v>924</v>
      </c>
      <c r="V1046" s="28">
        <v>0</v>
      </c>
      <c r="W1046" s="34"/>
      <c r="X1046" s="30">
        <v>0</v>
      </c>
      <c r="Y1046" s="34" t="s">
        <v>62</v>
      </c>
      <c r="Z1046" s="29"/>
      <c r="AA1046" s="29" t="s">
        <v>106</v>
      </c>
      <c r="AB1046" s="29"/>
      <c r="AC1046" s="29"/>
      <c r="AD1046" s="31" t="s">
        <v>58</v>
      </c>
      <c r="AE1046" s="31" t="s">
        <v>47</v>
      </c>
    </row>
    <row r="1047" spans="1:31" ht="72.75" x14ac:dyDescent="0.25">
      <c r="A1047" s="24" t="s">
        <v>898</v>
      </c>
      <c r="B1047" s="25">
        <v>9</v>
      </c>
      <c r="C1047" s="25" t="s">
        <v>233</v>
      </c>
      <c r="D1047" s="26" t="s">
        <v>47</v>
      </c>
      <c r="E1047" s="32" t="s">
        <v>925</v>
      </c>
      <c r="F1047" s="32" t="s">
        <v>926</v>
      </c>
      <c r="G1047" s="33"/>
      <c r="H1047" s="32" t="s">
        <v>927</v>
      </c>
      <c r="I1047" s="25">
        <v>2018</v>
      </c>
      <c r="J1047" s="25">
        <v>2020</v>
      </c>
      <c r="K1047" s="25" t="s">
        <v>36</v>
      </c>
      <c r="L1047" s="25"/>
      <c r="M1047" s="25"/>
      <c r="N1047" s="25" t="s">
        <v>928</v>
      </c>
      <c r="O1047" s="25" t="s">
        <v>46</v>
      </c>
      <c r="P1047" s="26" t="s">
        <v>38</v>
      </c>
      <c r="Q1047" s="26"/>
      <c r="R1047" s="26"/>
      <c r="S1047" s="27"/>
      <c r="T1047" s="27" t="s">
        <v>929</v>
      </c>
      <c r="U1047" s="27" t="s">
        <v>930</v>
      </c>
      <c r="V1047" s="28">
        <v>20000</v>
      </c>
      <c r="W1047" s="34"/>
      <c r="X1047" s="30">
        <v>20000</v>
      </c>
      <c r="Y1047" s="34" t="s">
        <v>42</v>
      </c>
      <c r="Z1047" s="29"/>
      <c r="AA1047" s="29" t="s">
        <v>221</v>
      </c>
      <c r="AB1047" s="29"/>
      <c r="AC1047" s="29"/>
      <c r="AD1047" s="31" t="s">
        <v>233</v>
      </c>
      <c r="AE1047" s="31" t="s">
        <v>47</v>
      </c>
    </row>
    <row r="1048" spans="1:31" ht="60.75" x14ac:dyDescent="0.25">
      <c r="A1048" s="24" t="s">
        <v>898</v>
      </c>
      <c r="B1048" s="25">
        <v>10</v>
      </c>
      <c r="C1048" s="25" t="s">
        <v>233</v>
      </c>
      <c r="D1048" s="26" t="s">
        <v>47</v>
      </c>
      <c r="E1048" s="32" t="s">
        <v>931</v>
      </c>
      <c r="F1048" s="32" t="s">
        <v>932</v>
      </c>
      <c r="G1048" s="33"/>
      <c r="H1048" s="32" t="s">
        <v>901</v>
      </c>
      <c r="I1048" s="25">
        <v>2018</v>
      </c>
      <c r="J1048" s="25">
        <v>2025</v>
      </c>
      <c r="K1048" s="25" t="s">
        <v>36</v>
      </c>
      <c r="L1048" s="25"/>
      <c r="M1048" s="25"/>
      <c r="N1048" s="25" t="s">
        <v>933</v>
      </c>
      <c r="O1048" s="25" t="s">
        <v>46</v>
      </c>
      <c r="P1048" s="26" t="s">
        <v>38</v>
      </c>
      <c r="Q1048" s="26"/>
      <c r="R1048" s="26"/>
      <c r="S1048" s="27" t="s">
        <v>934</v>
      </c>
      <c r="T1048" s="27" t="s">
        <v>935</v>
      </c>
      <c r="U1048" s="27" t="s">
        <v>936</v>
      </c>
      <c r="V1048" s="28">
        <v>72000</v>
      </c>
      <c r="W1048" s="34"/>
      <c r="X1048" s="30">
        <v>72000</v>
      </c>
      <c r="Y1048" s="34" t="s">
        <v>116</v>
      </c>
      <c r="Z1048" s="29"/>
      <c r="AA1048" s="29" t="s">
        <v>221</v>
      </c>
      <c r="AB1048" s="29"/>
      <c r="AC1048" s="29"/>
      <c r="AD1048" s="31" t="s">
        <v>233</v>
      </c>
      <c r="AE1048" s="31" t="s">
        <v>47</v>
      </c>
    </row>
    <row r="1049" spans="1:31" ht="60.75" x14ac:dyDescent="0.25">
      <c r="A1049" s="24" t="s">
        <v>898</v>
      </c>
      <c r="B1049" s="25">
        <v>11</v>
      </c>
      <c r="C1049" s="25" t="s">
        <v>233</v>
      </c>
      <c r="D1049" s="26" t="s">
        <v>47</v>
      </c>
      <c r="E1049" s="32" t="s">
        <v>937</v>
      </c>
      <c r="F1049" s="32" t="s">
        <v>938</v>
      </c>
      <c r="G1049" s="33"/>
      <c r="H1049" s="32" t="s">
        <v>901</v>
      </c>
      <c r="I1049" s="25">
        <v>2018</v>
      </c>
      <c r="J1049" s="25">
        <v>2025</v>
      </c>
      <c r="K1049" s="25" t="s">
        <v>36</v>
      </c>
      <c r="L1049" s="25"/>
      <c r="M1049" s="25"/>
      <c r="N1049" s="25" t="s">
        <v>933</v>
      </c>
      <c r="O1049" s="25" t="s">
        <v>46</v>
      </c>
      <c r="P1049" s="26" t="s">
        <v>38</v>
      </c>
      <c r="Q1049" s="26"/>
      <c r="R1049" s="26"/>
      <c r="S1049" s="27" t="s">
        <v>934</v>
      </c>
      <c r="T1049" s="27" t="s">
        <v>939</v>
      </c>
      <c r="U1049" s="27" t="s">
        <v>940</v>
      </c>
      <c r="V1049" s="28">
        <v>480606</v>
      </c>
      <c r="W1049" s="34"/>
      <c r="X1049" s="30">
        <v>480606</v>
      </c>
      <c r="Y1049" s="34" t="s">
        <v>116</v>
      </c>
      <c r="Z1049" s="29"/>
      <c r="AA1049" s="29" t="s">
        <v>221</v>
      </c>
      <c r="AB1049" s="29"/>
      <c r="AC1049" s="29"/>
      <c r="AD1049" s="31" t="s">
        <v>233</v>
      </c>
      <c r="AE1049" s="31" t="s">
        <v>47</v>
      </c>
    </row>
    <row r="1050" spans="1:31" ht="60.75" x14ac:dyDescent="0.25">
      <c r="A1050" s="24" t="s">
        <v>898</v>
      </c>
      <c r="B1050" s="25">
        <v>12</v>
      </c>
      <c r="C1050" s="25" t="s">
        <v>233</v>
      </c>
      <c r="D1050" s="26" t="s">
        <v>47</v>
      </c>
      <c r="E1050" s="32" t="s">
        <v>941</v>
      </c>
      <c r="F1050" s="32" t="s">
        <v>942</v>
      </c>
      <c r="G1050" s="33"/>
      <c r="H1050" s="32" t="s">
        <v>901</v>
      </c>
      <c r="I1050" s="25">
        <v>2018</v>
      </c>
      <c r="J1050" s="25">
        <v>2022</v>
      </c>
      <c r="K1050" s="25" t="s">
        <v>36</v>
      </c>
      <c r="L1050" s="25"/>
      <c r="M1050" s="25"/>
      <c r="N1050" s="25" t="s">
        <v>943</v>
      </c>
      <c r="O1050" s="25" t="s">
        <v>46</v>
      </c>
      <c r="P1050" s="26" t="s">
        <v>38</v>
      </c>
      <c r="Q1050" s="26"/>
      <c r="R1050" s="26"/>
      <c r="S1050" s="27"/>
      <c r="T1050" s="27" t="s">
        <v>944</v>
      </c>
      <c r="U1050" s="27" t="s">
        <v>945</v>
      </c>
      <c r="V1050" s="28">
        <v>3492</v>
      </c>
      <c r="W1050" s="34"/>
      <c r="X1050" s="30">
        <v>3492</v>
      </c>
      <c r="Y1050" s="34" t="s">
        <v>42</v>
      </c>
      <c r="Z1050" s="29"/>
      <c r="AA1050" s="29" t="s">
        <v>221</v>
      </c>
      <c r="AB1050" s="29"/>
      <c r="AC1050" s="29"/>
      <c r="AD1050" s="31" t="s">
        <v>233</v>
      </c>
      <c r="AE1050" s="31" t="s">
        <v>47</v>
      </c>
    </row>
    <row r="1051" spans="1:31" ht="60.75" x14ac:dyDescent="0.25">
      <c r="A1051" s="24" t="s">
        <v>898</v>
      </c>
      <c r="B1051" s="25">
        <v>13</v>
      </c>
      <c r="C1051" s="25" t="s">
        <v>233</v>
      </c>
      <c r="D1051" s="26" t="s">
        <v>47</v>
      </c>
      <c r="E1051" s="32" t="s">
        <v>946</v>
      </c>
      <c r="F1051" s="32" t="s">
        <v>942</v>
      </c>
      <c r="G1051" s="33"/>
      <c r="H1051" s="32" t="s">
        <v>901</v>
      </c>
      <c r="I1051" s="25">
        <v>2018</v>
      </c>
      <c r="J1051" s="25">
        <v>2022</v>
      </c>
      <c r="K1051" s="25" t="s">
        <v>36</v>
      </c>
      <c r="L1051" s="25"/>
      <c r="M1051" s="25"/>
      <c r="N1051" s="25" t="s">
        <v>943</v>
      </c>
      <c r="O1051" s="25" t="s">
        <v>46</v>
      </c>
      <c r="P1051" s="26" t="s">
        <v>38</v>
      </c>
      <c r="Q1051" s="26"/>
      <c r="R1051" s="26"/>
      <c r="S1051" s="27"/>
      <c r="T1051" s="27" t="s">
        <v>944</v>
      </c>
      <c r="U1051" s="27" t="s">
        <v>945</v>
      </c>
      <c r="V1051" s="28">
        <v>8844</v>
      </c>
      <c r="W1051" s="34"/>
      <c r="X1051" s="30">
        <v>8844</v>
      </c>
      <c r="Y1051" s="34" t="s">
        <v>42</v>
      </c>
      <c r="Z1051" s="29"/>
      <c r="AA1051" s="29" t="s">
        <v>221</v>
      </c>
      <c r="AB1051" s="29"/>
      <c r="AC1051" s="29"/>
      <c r="AD1051" s="31" t="s">
        <v>233</v>
      </c>
      <c r="AE1051" s="31" t="s">
        <v>47</v>
      </c>
    </row>
    <row r="1052" spans="1:31" ht="24.75" x14ac:dyDescent="0.25">
      <c r="A1052" s="24" t="s">
        <v>898</v>
      </c>
      <c r="B1052" s="25">
        <v>14</v>
      </c>
      <c r="C1052" s="25" t="s">
        <v>233</v>
      </c>
      <c r="D1052" s="26" t="s">
        <v>47</v>
      </c>
      <c r="E1052" s="32" t="s">
        <v>947</v>
      </c>
      <c r="F1052" s="32" t="s">
        <v>948</v>
      </c>
      <c r="G1052" s="33"/>
      <c r="H1052" s="32" t="s">
        <v>901</v>
      </c>
      <c r="I1052" s="25">
        <v>2018</v>
      </c>
      <c r="J1052" s="25">
        <v>2030</v>
      </c>
      <c r="K1052" s="25" t="s">
        <v>36</v>
      </c>
      <c r="L1052" s="25"/>
      <c r="M1052" s="25"/>
      <c r="N1052" s="25" t="s">
        <v>943</v>
      </c>
      <c r="O1052" s="25" t="s">
        <v>46</v>
      </c>
      <c r="P1052" s="26" t="s">
        <v>38</v>
      </c>
      <c r="Q1052" s="26"/>
      <c r="R1052" s="26"/>
      <c r="S1052" s="27"/>
      <c r="T1052" s="27" t="s">
        <v>949</v>
      </c>
      <c r="U1052" s="27" t="s">
        <v>950</v>
      </c>
      <c r="V1052" s="28">
        <v>17384</v>
      </c>
      <c r="W1052" s="34"/>
      <c r="X1052" s="30">
        <v>17384</v>
      </c>
      <c r="Y1052" s="34" t="s">
        <v>42</v>
      </c>
      <c r="Z1052" s="29"/>
      <c r="AA1052" s="29" t="s">
        <v>221</v>
      </c>
      <c r="AB1052" s="29"/>
      <c r="AC1052" s="29"/>
      <c r="AD1052" s="31" t="s">
        <v>233</v>
      </c>
      <c r="AE1052" s="31" t="s">
        <v>47</v>
      </c>
    </row>
    <row r="1053" spans="1:31" ht="24.75" x14ac:dyDescent="0.25">
      <c r="A1053" s="24" t="s">
        <v>898</v>
      </c>
      <c r="B1053" s="25">
        <v>15</v>
      </c>
      <c r="C1053" s="25" t="s">
        <v>233</v>
      </c>
      <c r="D1053" s="26" t="s">
        <v>47</v>
      </c>
      <c r="E1053" s="32" t="s">
        <v>951</v>
      </c>
      <c r="F1053" s="32" t="s">
        <v>952</v>
      </c>
      <c r="G1053" s="33"/>
      <c r="H1053" s="32" t="s">
        <v>901</v>
      </c>
      <c r="I1053" s="25">
        <v>2018</v>
      </c>
      <c r="J1053" s="25">
        <v>2025</v>
      </c>
      <c r="K1053" s="25" t="s">
        <v>36</v>
      </c>
      <c r="L1053" s="25"/>
      <c r="M1053" s="25"/>
      <c r="N1053" s="25" t="s">
        <v>943</v>
      </c>
      <c r="O1053" s="25" t="s">
        <v>46</v>
      </c>
      <c r="P1053" s="26" t="s">
        <v>38</v>
      </c>
      <c r="Q1053" s="26"/>
      <c r="R1053" s="26"/>
      <c r="S1053" s="27" t="s">
        <v>934</v>
      </c>
      <c r="T1053" s="27" t="s">
        <v>953</v>
      </c>
      <c r="U1053" s="27" t="s">
        <v>954</v>
      </c>
      <c r="V1053" s="28">
        <v>44000</v>
      </c>
      <c r="W1053" s="34"/>
      <c r="X1053" s="30">
        <v>44000</v>
      </c>
      <c r="Y1053" s="34" t="s">
        <v>62</v>
      </c>
      <c r="Z1053" s="29"/>
      <c r="AA1053" s="29" t="s">
        <v>221</v>
      </c>
      <c r="AB1053" s="29"/>
      <c r="AC1053" s="29"/>
      <c r="AD1053" s="31" t="s">
        <v>233</v>
      </c>
      <c r="AE1053" s="31" t="s">
        <v>47</v>
      </c>
    </row>
    <row r="1054" spans="1:31" ht="60.75" x14ac:dyDescent="0.25">
      <c r="A1054" s="24" t="s">
        <v>898</v>
      </c>
      <c r="B1054" s="25">
        <v>16</v>
      </c>
      <c r="C1054" s="25" t="s">
        <v>233</v>
      </c>
      <c r="D1054" s="26" t="s">
        <v>47</v>
      </c>
      <c r="E1054" s="32" t="s">
        <v>955</v>
      </c>
      <c r="F1054" s="32" t="s">
        <v>956</v>
      </c>
      <c r="G1054" s="33"/>
      <c r="H1054" s="32" t="s">
        <v>901</v>
      </c>
      <c r="I1054" s="25">
        <v>2018</v>
      </c>
      <c r="J1054" s="25">
        <v>2020</v>
      </c>
      <c r="K1054" s="25" t="s">
        <v>36</v>
      </c>
      <c r="L1054" s="25"/>
      <c r="M1054" s="25"/>
      <c r="N1054" s="25" t="s">
        <v>289</v>
      </c>
      <c r="O1054" s="25" t="s">
        <v>46</v>
      </c>
      <c r="P1054" s="26" t="s">
        <v>38</v>
      </c>
      <c r="Q1054" s="26"/>
      <c r="R1054" s="26"/>
      <c r="S1054" s="27"/>
      <c r="T1054" s="27" t="s">
        <v>957</v>
      </c>
      <c r="U1054" s="27" t="s">
        <v>958</v>
      </c>
      <c r="V1054" s="28">
        <v>3400</v>
      </c>
      <c r="W1054" s="34"/>
      <c r="X1054" s="30">
        <v>3400</v>
      </c>
      <c r="Y1054" s="34" t="s">
        <v>42</v>
      </c>
      <c r="Z1054" s="29"/>
      <c r="AA1054" s="29" t="s">
        <v>221</v>
      </c>
      <c r="AB1054" s="29"/>
      <c r="AC1054" s="29"/>
      <c r="AD1054" s="31" t="s">
        <v>233</v>
      </c>
      <c r="AE1054" s="31" t="s">
        <v>47</v>
      </c>
    </row>
    <row r="1055" spans="1:31" ht="24.75" x14ac:dyDescent="0.25">
      <c r="A1055" s="24" t="s">
        <v>898</v>
      </c>
      <c r="B1055" s="25">
        <v>17</v>
      </c>
      <c r="C1055" s="25" t="s">
        <v>233</v>
      </c>
      <c r="D1055" s="26" t="s">
        <v>47</v>
      </c>
      <c r="E1055" s="32" t="s">
        <v>959</v>
      </c>
      <c r="F1055" s="32" t="s">
        <v>960</v>
      </c>
      <c r="G1055" s="33"/>
      <c r="H1055" s="32" t="s">
        <v>901</v>
      </c>
      <c r="I1055" s="25">
        <v>2018</v>
      </c>
      <c r="J1055" s="25">
        <v>2020</v>
      </c>
      <c r="K1055" s="25" t="s">
        <v>36</v>
      </c>
      <c r="L1055" s="25"/>
      <c r="M1055" s="25"/>
      <c r="N1055" s="25" t="s">
        <v>289</v>
      </c>
      <c r="O1055" s="25" t="s">
        <v>46</v>
      </c>
      <c r="P1055" s="26" t="s">
        <v>38</v>
      </c>
      <c r="Q1055" s="26"/>
      <c r="R1055" s="26"/>
      <c r="S1055" s="27"/>
      <c r="T1055" s="27" t="s">
        <v>961</v>
      </c>
      <c r="U1055" s="27" t="s">
        <v>962</v>
      </c>
      <c r="V1055" s="28">
        <v>5000</v>
      </c>
      <c r="W1055" s="34"/>
      <c r="X1055" s="30">
        <v>5000</v>
      </c>
      <c r="Y1055" s="34" t="s">
        <v>42</v>
      </c>
      <c r="Z1055" s="29"/>
      <c r="AA1055" s="29" t="s">
        <v>221</v>
      </c>
      <c r="AB1055" s="29"/>
      <c r="AC1055" s="29"/>
      <c r="AD1055" s="31" t="s">
        <v>233</v>
      </c>
      <c r="AE1055" s="31" t="s">
        <v>47</v>
      </c>
    </row>
    <row r="1056" spans="1:31" ht="36.75" x14ac:dyDescent="0.25">
      <c r="A1056" s="24" t="s">
        <v>898</v>
      </c>
      <c r="B1056" s="25">
        <v>18</v>
      </c>
      <c r="C1056" s="25" t="s">
        <v>233</v>
      </c>
      <c r="D1056" s="26" t="s">
        <v>47</v>
      </c>
      <c r="E1056" s="32" t="s">
        <v>963</v>
      </c>
      <c r="F1056" s="32" t="s">
        <v>964</v>
      </c>
      <c r="G1056" s="33"/>
      <c r="H1056" s="32" t="s">
        <v>901</v>
      </c>
      <c r="I1056" s="25">
        <v>2017</v>
      </c>
      <c r="J1056" s="25">
        <v>2018</v>
      </c>
      <c r="K1056" s="25" t="s">
        <v>36</v>
      </c>
      <c r="L1056" s="25"/>
      <c r="M1056" s="25"/>
      <c r="N1056" s="25" t="s">
        <v>289</v>
      </c>
      <c r="O1056" s="25" t="s">
        <v>67</v>
      </c>
      <c r="P1056" s="26" t="s">
        <v>68</v>
      </c>
      <c r="Q1056" s="26"/>
      <c r="R1056" s="26"/>
      <c r="S1056" s="27" t="s">
        <v>902</v>
      </c>
      <c r="T1056" s="27" t="s">
        <v>903</v>
      </c>
      <c r="U1056" s="27" t="s">
        <v>904</v>
      </c>
      <c r="V1056" s="28">
        <v>1000</v>
      </c>
      <c r="W1056" s="34"/>
      <c r="X1056" s="30">
        <v>1000</v>
      </c>
      <c r="Y1056" s="34" t="s">
        <v>42</v>
      </c>
      <c r="Z1056" s="29"/>
      <c r="AA1056" s="29" t="s">
        <v>221</v>
      </c>
      <c r="AB1056" s="29"/>
      <c r="AC1056" s="29"/>
      <c r="AD1056" s="31" t="s">
        <v>233</v>
      </c>
      <c r="AE1056" s="31" t="s">
        <v>47</v>
      </c>
    </row>
    <row r="1057" spans="1:31" ht="168.75" x14ac:dyDescent="0.25">
      <c r="A1057" s="47" t="s">
        <v>1044</v>
      </c>
      <c r="B1057" s="48">
        <v>1</v>
      </c>
      <c r="C1057" s="48" t="s">
        <v>30</v>
      </c>
      <c r="D1057" s="49" t="s">
        <v>31</v>
      </c>
      <c r="E1057" s="49" t="s">
        <v>1970</v>
      </c>
      <c r="F1057" s="49" t="s">
        <v>1971</v>
      </c>
      <c r="G1057" s="50" t="s">
        <v>1972</v>
      </c>
      <c r="H1057" s="49" t="s">
        <v>1973</v>
      </c>
      <c r="I1057" s="51">
        <v>2016</v>
      </c>
      <c r="J1057" s="51">
        <v>2017</v>
      </c>
      <c r="K1057" s="51"/>
      <c r="L1057" s="48"/>
      <c r="M1057" s="48"/>
      <c r="N1057" s="48" t="s">
        <v>1974</v>
      </c>
      <c r="O1057" s="48" t="s">
        <v>1492</v>
      </c>
      <c r="P1057" s="49" t="s">
        <v>39</v>
      </c>
      <c r="Q1057" s="49" t="s">
        <v>112</v>
      </c>
      <c r="R1057" s="49" t="s">
        <v>38</v>
      </c>
      <c r="S1057" s="49"/>
      <c r="T1057" s="49"/>
      <c r="U1057" s="49"/>
      <c r="V1057" s="52">
        <v>6000</v>
      </c>
      <c r="W1057" s="52"/>
      <c r="X1057" s="53">
        <v>6000</v>
      </c>
      <c r="Y1057" s="54" t="s">
        <v>42</v>
      </c>
      <c r="Z1057" s="54" t="s">
        <v>221</v>
      </c>
      <c r="AA1057" s="54" t="s">
        <v>106</v>
      </c>
      <c r="AB1057" s="54"/>
      <c r="AC1057" s="54" t="s">
        <v>1975</v>
      </c>
      <c r="AD1057" s="55" t="s">
        <v>30</v>
      </c>
      <c r="AE1057" s="55" t="s">
        <v>31</v>
      </c>
    </row>
    <row r="1058" spans="1:31" ht="132.75" x14ac:dyDescent="0.25">
      <c r="A1058" s="47" t="s">
        <v>1044</v>
      </c>
      <c r="B1058" s="48">
        <v>2</v>
      </c>
      <c r="C1058" s="48" t="s">
        <v>30</v>
      </c>
      <c r="D1058" s="49" t="s">
        <v>31</v>
      </c>
      <c r="E1058" s="56" t="s">
        <v>1976</v>
      </c>
      <c r="F1058" s="56" t="s">
        <v>1977</v>
      </c>
      <c r="G1058" s="57" t="s">
        <v>1978</v>
      </c>
      <c r="H1058" s="56" t="s">
        <v>1979</v>
      </c>
      <c r="I1058" s="51">
        <v>2016</v>
      </c>
      <c r="J1058" s="51">
        <v>2017</v>
      </c>
      <c r="K1058" s="51"/>
      <c r="L1058" s="48"/>
      <c r="M1058" s="48"/>
      <c r="N1058" s="48" t="s">
        <v>1980</v>
      </c>
      <c r="O1058" s="48" t="s">
        <v>1492</v>
      </c>
      <c r="P1058" s="49" t="s">
        <v>39</v>
      </c>
      <c r="Q1058" s="49" t="s">
        <v>112</v>
      </c>
      <c r="R1058" s="49" t="s">
        <v>38</v>
      </c>
      <c r="S1058" s="49"/>
      <c r="T1058" s="49"/>
      <c r="U1058" s="49"/>
      <c r="V1058" s="52">
        <v>15000</v>
      </c>
      <c r="W1058" s="52"/>
      <c r="X1058" s="53">
        <v>15000</v>
      </c>
      <c r="Y1058" s="58" t="s">
        <v>42</v>
      </c>
      <c r="Z1058" s="54" t="s">
        <v>221</v>
      </c>
      <c r="AA1058" s="54" t="s">
        <v>106</v>
      </c>
      <c r="AB1058" s="54"/>
      <c r="AC1058" s="54" t="s">
        <v>1975</v>
      </c>
      <c r="AD1058" s="55" t="s">
        <v>30</v>
      </c>
      <c r="AE1058" s="55" t="s">
        <v>31</v>
      </c>
    </row>
    <row r="1059" spans="1:31" ht="96.75" x14ac:dyDescent="0.25">
      <c r="A1059" s="47" t="s">
        <v>1044</v>
      </c>
      <c r="B1059" s="48">
        <v>3</v>
      </c>
      <c r="C1059" s="48" t="s">
        <v>30</v>
      </c>
      <c r="D1059" s="49" t="s">
        <v>291</v>
      </c>
      <c r="E1059" s="56" t="s">
        <v>1981</v>
      </c>
      <c r="F1059" s="56" t="s">
        <v>1982</v>
      </c>
      <c r="G1059" s="57" t="s">
        <v>1983</v>
      </c>
      <c r="H1059" s="56" t="s">
        <v>1984</v>
      </c>
      <c r="I1059" s="51">
        <v>2017</v>
      </c>
      <c r="J1059" s="51">
        <v>2018</v>
      </c>
      <c r="K1059" s="51"/>
      <c r="L1059" s="48"/>
      <c r="M1059" s="48"/>
      <c r="N1059" s="48" t="s">
        <v>1985</v>
      </c>
      <c r="O1059" s="48" t="s">
        <v>37</v>
      </c>
      <c r="P1059" s="49" t="s">
        <v>128</v>
      </c>
      <c r="Q1059" s="49" t="s">
        <v>360</v>
      </c>
      <c r="R1059" s="49"/>
      <c r="S1059" s="49"/>
      <c r="T1059" s="49"/>
      <c r="U1059" s="49"/>
      <c r="V1059" s="52">
        <v>7500</v>
      </c>
      <c r="W1059" s="52"/>
      <c r="X1059" s="53">
        <v>7500</v>
      </c>
      <c r="Y1059" s="58" t="s">
        <v>42</v>
      </c>
      <c r="Z1059" s="54" t="s">
        <v>285</v>
      </c>
      <c r="AA1059" s="54"/>
      <c r="AB1059" s="54"/>
      <c r="AC1059" s="54" t="s">
        <v>1986</v>
      </c>
      <c r="AD1059" s="55" t="s">
        <v>30</v>
      </c>
      <c r="AE1059" s="55" t="s">
        <v>291</v>
      </c>
    </row>
    <row r="1060" spans="1:31" ht="72.75" x14ac:dyDescent="0.25">
      <c r="A1060" s="47" t="s">
        <v>1044</v>
      </c>
      <c r="B1060" s="48">
        <v>4</v>
      </c>
      <c r="C1060" s="48" t="s">
        <v>30</v>
      </c>
      <c r="D1060" s="49" t="s">
        <v>291</v>
      </c>
      <c r="E1060" s="56" t="s">
        <v>1987</v>
      </c>
      <c r="F1060" s="56" t="s">
        <v>1988</v>
      </c>
      <c r="G1060" s="57" t="s">
        <v>1989</v>
      </c>
      <c r="H1060" s="56" t="s">
        <v>1984</v>
      </c>
      <c r="I1060" s="51">
        <v>2016</v>
      </c>
      <c r="J1060" s="51">
        <v>2016</v>
      </c>
      <c r="K1060" s="51"/>
      <c r="L1060" s="48"/>
      <c r="M1060" s="48"/>
      <c r="N1060" s="48" t="s">
        <v>1990</v>
      </c>
      <c r="O1060" s="48" t="s">
        <v>37</v>
      </c>
      <c r="P1060" s="49" t="s">
        <v>128</v>
      </c>
      <c r="Q1060" s="49" t="s">
        <v>360</v>
      </c>
      <c r="R1060" s="49"/>
      <c r="S1060" s="49"/>
      <c r="T1060" s="49"/>
      <c r="U1060" s="49"/>
      <c r="V1060" s="52">
        <v>3750</v>
      </c>
      <c r="W1060" s="52"/>
      <c r="X1060" s="53">
        <v>3750</v>
      </c>
      <c r="Y1060" s="58" t="s">
        <v>42</v>
      </c>
      <c r="Z1060" s="54" t="s">
        <v>285</v>
      </c>
      <c r="AA1060" s="54"/>
      <c r="AB1060" s="54"/>
      <c r="AC1060" s="54" t="s">
        <v>1986</v>
      </c>
      <c r="AD1060" s="55" t="s">
        <v>30</v>
      </c>
      <c r="AE1060" s="55" t="s">
        <v>291</v>
      </c>
    </row>
    <row r="1061" spans="1:31" ht="84.75" x14ac:dyDescent="0.25">
      <c r="A1061" s="47" t="s">
        <v>1044</v>
      </c>
      <c r="B1061" s="48">
        <v>5</v>
      </c>
      <c r="C1061" s="48" t="s">
        <v>30</v>
      </c>
      <c r="D1061" s="49" t="s">
        <v>47</v>
      </c>
      <c r="E1061" s="56" t="s">
        <v>1991</v>
      </c>
      <c r="F1061" s="56" t="s">
        <v>1992</v>
      </c>
      <c r="G1061" s="57" t="s">
        <v>1993</v>
      </c>
      <c r="H1061" s="56" t="s">
        <v>1994</v>
      </c>
      <c r="I1061" s="51">
        <v>2016</v>
      </c>
      <c r="J1061" s="48">
        <v>2030</v>
      </c>
      <c r="K1061" s="51"/>
      <c r="L1061" s="48"/>
      <c r="M1061" s="48"/>
      <c r="N1061" s="48" t="s">
        <v>1995</v>
      </c>
      <c r="O1061" s="48" t="s">
        <v>37</v>
      </c>
      <c r="P1061" s="49" t="s">
        <v>68</v>
      </c>
      <c r="Q1061" s="49" t="s">
        <v>248</v>
      </c>
      <c r="R1061" s="49" t="s">
        <v>307</v>
      </c>
      <c r="S1061" s="49"/>
      <c r="T1061" s="49"/>
      <c r="U1061" s="49"/>
      <c r="V1061" s="52"/>
      <c r="W1061" s="52"/>
      <c r="X1061" s="53"/>
      <c r="Y1061" s="58" t="s">
        <v>42</v>
      </c>
      <c r="Z1061" s="54" t="s">
        <v>285</v>
      </c>
      <c r="AA1061" s="54"/>
      <c r="AB1061" s="54"/>
      <c r="AC1061" s="54" t="s">
        <v>1986</v>
      </c>
      <c r="AD1061" s="55" t="s">
        <v>30</v>
      </c>
      <c r="AE1061" s="55" t="s">
        <v>47</v>
      </c>
    </row>
    <row r="1062" spans="1:31" ht="72.75" x14ac:dyDescent="0.25">
      <c r="A1062" s="47" t="s">
        <v>1044</v>
      </c>
      <c r="B1062" s="48">
        <v>6</v>
      </c>
      <c r="C1062" s="48" t="s">
        <v>30</v>
      </c>
      <c r="D1062" s="49" t="s">
        <v>291</v>
      </c>
      <c r="E1062" s="56" t="s">
        <v>1996</v>
      </c>
      <c r="F1062" s="56" t="s">
        <v>1997</v>
      </c>
      <c r="G1062" s="57" t="s">
        <v>1998</v>
      </c>
      <c r="H1062" s="56" t="s">
        <v>1999</v>
      </c>
      <c r="I1062" s="51">
        <v>2016</v>
      </c>
      <c r="J1062" s="48">
        <v>2030</v>
      </c>
      <c r="K1062" s="51"/>
      <c r="L1062" s="48"/>
      <c r="M1062" s="48"/>
      <c r="N1062" s="48" t="s">
        <v>2000</v>
      </c>
      <c r="O1062" s="48" t="s">
        <v>67</v>
      </c>
      <c r="P1062" s="49" t="s">
        <v>779</v>
      </c>
      <c r="Q1062" s="49"/>
      <c r="R1062" s="49"/>
      <c r="S1062" s="49"/>
      <c r="T1062" s="49"/>
      <c r="U1062" s="49"/>
      <c r="V1062" s="52"/>
      <c r="W1062" s="52"/>
      <c r="X1062" s="53"/>
      <c r="Y1062" s="58" t="s">
        <v>42</v>
      </c>
      <c r="Z1062" s="54" t="s">
        <v>285</v>
      </c>
      <c r="AA1062" s="54"/>
      <c r="AB1062" s="54"/>
      <c r="AC1062" s="54" t="s">
        <v>1986</v>
      </c>
      <c r="AD1062" s="55" t="s">
        <v>30</v>
      </c>
      <c r="AE1062" s="55" t="s">
        <v>291</v>
      </c>
    </row>
    <row r="1063" spans="1:31" ht="72.75" x14ac:dyDescent="0.25">
      <c r="A1063" s="47" t="s">
        <v>1044</v>
      </c>
      <c r="B1063" s="48">
        <v>7</v>
      </c>
      <c r="C1063" s="48" t="s">
        <v>30</v>
      </c>
      <c r="D1063" s="49" t="s">
        <v>291</v>
      </c>
      <c r="E1063" s="56" t="s">
        <v>2001</v>
      </c>
      <c r="F1063" s="56" t="s">
        <v>2002</v>
      </c>
      <c r="G1063" s="57" t="s">
        <v>2003</v>
      </c>
      <c r="H1063" s="56" t="s">
        <v>2004</v>
      </c>
      <c r="I1063" s="51">
        <v>2016</v>
      </c>
      <c r="J1063" s="48">
        <v>2030</v>
      </c>
      <c r="K1063" s="51"/>
      <c r="L1063" s="48"/>
      <c r="M1063" s="48"/>
      <c r="N1063" s="48" t="s">
        <v>2005</v>
      </c>
      <c r="O1063" s="48" t="s">
        <v>37</v>
      </c>
      <c r="P1063" s="49" t="s">
        <v>360</v>
      </c>
      <c r="Q1063" s="49"/>
      <c r="R1063" s="49"/>
      <c r="S1063" s="49"/>
      <c r="T1063" s="49"/>
      <c r="U1063" s="49"/>
      <c r="V1063" s="52"/>
      <c r="W1063" s="52">
        <v>10000</v>
      </c>
      <c r="X1063" s="53">
        <v>150000</v>
      </c>
      <c r="Y1063" s="58" t="s">
        <v>116</v>
      </c>
      <c r="Z1063" s="54" t="s">
        <v>285</v>
      </c>
      <c r="AA1063" s="54" t="s">
        <v>221</v>
      </c>
      <c r="AB1063" s="54"/>
      <c r="AC1063" s="54" t="s">
        <v>2006</v>
      </c>
      <c r="AD1063" s="55" t="s">
        <v>30</v>
      </c>
      <c r="AE1063" s="55" t="s">
        <v>291</v>
      </c>
    </row>
    <row r="1064" spans="1:31" ht="84.75" x14ac:dyDescent="0.25">
      <c r="A1064" s="47" t="s">
        <v>1044</v>
      </c>
      <c r="B1064" s="48">
        <v>8</v>
      </c>
      <c r="C1064" s="48" t="s">
        <v>58</v>
      </c>
      <c r="D1064" s="49" t="s">
        <v>291</v>
      </c>
      <c r="E1064" s="56" t="s">
        <v>2007</v>
      </c>
      <c r="F1064" s="56" t="s">
        <v>2008</v>
      </c>
      <c r="G1064" s="57" t="s">
        <v>2009</v>
      </c>
      <c r="H1064" s="56" t="s">
        <v>2004</v>
      </c>
      <c r="I1064" s="51">
        <v>2016</v>
      </c>
      <c r="J1064" s="48">
        <v>2030</v>
      </c>
      <c r="K1064" s="51"/>
      <c r="L1064" s="48"/>
      <c r="M1064" s="48"/>
      <c r="N1064" s="48" t="s">
        <v>2010</v>
      </c>
      <c r="O1064" s="48" t="s">
        <v>37</v>
      </c>
      <c r="P1064" s="49" t="s">
        <v>308</v>
      </c>
      <c r="Q1064" s="49"/>
      <c r="R1064" s="49"/>
      <c r="S1064" s="49"/>
      <c r="T1064" s="49"/>
      <c r="U1064" s="49"/>
      <c r="V1064" s="52"/>
      <c r="W1064" s="52"/>
      <c r="X1064" s="53"/>
      <c r="Y1064" s="58" t="s">
        <v>62</v>
      </c>
      <c r="Z1064" s="54"/>
      <c r="AA1064" s="54"/>
      <c r="AB1064" s="54"/>
      <c r="AC1064" s="54"/>
      <c r="AD1064" s="55" t="s">
        <v>58</v>
      </c>
      <c r="AE1064" s="55" t="s">
        <v>291</v>
      </c>
    </row>
    <row r="1065" spans="1:31" ht="72.75" x14ac:dyDescent="0.25">
      <c r="A1065" s="47" t="s">
        <v>1044</v>
      </c>
      <c r="B1065" s="48">
        <v>9</v>
      </c>
      <c r="C1065" s="48" t="s">
        <v>58</v>
      </c>
      <c r="D1065" s="49" t="s">
        <v>291</v>
      </c>
      <c r="E1065" s="56" t="s">
        <v>2011</v>
      </c>
      <c r="F1065" s="56" t="s">
        <v>2012</v>
      </c>
      <c r="G1065" s="57" t="s">
        <v>2013</v>
      </c>
      <c r="H1065" s="56" t="s">
        <v>1984</v>
      </c>
      <c r="I1065" s="51">
        <v>2016</v>
      </c>
      <c r="J1065" s="48">
        <v>2030</v>
      </c>
      <c r="K1065" s="51"/>
      <c r="L1065" s="48"/>
      <c r="M1065" s="48"/>
      <c r="N1065" s="48" t="s">
        <v>2014</v>
      </c>
      <c r="O1065" s="48" t="s">
        <v>67</v>
      </c>
      <c r="P1065" s="49" t="s">
        <v>396</v>
      </c>
      <c r="Q1065" s="49"/>
      <c r="R1065" s="49"/>
      <c r="S1065" s="49"/>
      <c r="T1065" s="49"/>
      <c r="U1065" s="49"/>
      <c r="V1065" s="52"/>
      <c r="W1065" s="52"/>
      <c r="X1065" s="53"/>
      <c r="Y1065" s="58" t="s">
        <v>116</v>
      </c>
      <c r="Z1065" s="54"/>
      <c r="AA1065" s="54"/>
      <c r="AB1065" s="54"/>
      <c r="AC1065" s="54"/>
      <c r="AD1065" s="55" t="s">
        <v>58</v>
      </c>
      <c r="AE1065" s="55" t="s">
        <v>291</v>
      </c>
    </row>
    <row r="1066" spans="1:31" ht="84.75" x14ac:dyDescent="0.25">
      <c r="A1066" s="47" t="s">
        <v>1044</v>
      </c>
      <c r="B1066" s="48">
        <v>10</v>
      </c>
      <c r="C1066" s="48" t="s">
        <v>30</v>
      </c>
      <c r="D1066" s="49" t="s">
        <v>291</v>
      </c>
      <c r="E1066" s="56" t="s">
        <v>2015</v>
      </c>
      <c r="F1066" s="56" t="s">
        <v>2016</v>
      </c>
      <c r="G1066" s="57" t="s">
        <v>2017</v>
      </c>
      <c r="H1066" s="56" t="s">
        <v>1999</v>
      </c>
      <c r="I1066" s="51">
        <v>2016</v>
      </c>
      <c r="J1066" s="48">
        <v>2030</v>
      </c>
      <c r="K1066" s="51"/>
      <c r="L1066" s="48"/>
      <c r="M1066" s="48"/>
      <c r="N1066" s="48" t="s">
        <v>2018</v>
      </c>
      <c r="O1066" s="48" t="s">
        <v>46</v>
      </c>
      <c r="P1066" s="49" t="s">
        <v>38</v>
      </c>
      <c r="Q1066" s="49"/>
      <c r="R1066" s="49"/>
      <c r="S1066" s="49"/>
      <c r="T1066" s="49"/>
      <c r="U1066" s="49"/>
      <c r="V1066" s="52"/>
      <c r="W1066" s="52">
        <v>8000</v>
      </c>
      <c r="X1066" s="53">
        <v>112000</v>
      </c>
      <c r="Y1066" s="58" t="s">
        <v>116</v>
      </c>
      <c r="Z1066" s="54" t="s">
        <v>221</v>
      </c>
      <c r="AA1066" s="54"/>
      <c r="AB1066" s="54"/>
      <c r="AC1066" s="54" t="s">
        <v>2019</v>
      </c>
      <c r="AD1066" s="55" t="s">
        <v>30</v>
      </c>
      <c r="AE1066" s="55" t="s">
        <v>291</v>
      </c>
    </row>
    <row r="1067" spans="1:31" ht="60.75" x14ac:dyDescent="0.25">
      <c r="A1067" s="47" t="s">
        <v>1044</v>
      </c>
      <c r="B1067" s="48">
        <v>11</v>
      </c>
      <c r="C1067" s="48" t="s">
        <v>30</v>
      </c>
      <c r="D1067" s="49" t="s">
        <v>90</v>
      </c>
      <c r="E1067" s="56" t="s">
        <v>2020</v>
      </c>
      <c r="F1067" s="56" t="s">
        <v>2021</v>
      </c>
      <c r="G1067" s="57" t="s">
        <v>2022</v>
      </c>
      <c r="H1067" s="56" t="s">
        <v>2023</v>
      </c>
      <c r="I1067" s="51">
        <v>2016</v>
      </c>
      <c r="J1067" s="48">
        <v>2030</v>
      </c>
      <c r="K1067" s="51"/>
      <c r="L1067" s="48"/>
      <c r="M1067" s="48"/>
      <c r="N1067" s="48" t="s">
        <v>2024</v>
      </c>
      <c r="O1067" s="48" t="s">
        <v>37</v>
      </c>
      <c r="P1067" s="49" t="s">
        <v>605</v>
      </c>
      <c r="Q1067" s="49"/>
      <c r="R1067" s="49"/>
      <c r="S1067" s="49"/>
      <c r="T1067" s="49"/>
      <c r="U1067" s="49"/>
      <c r="V1067" s="52"/>
      <c r="W1067" s="52"/>
      <c r="X1067" s="53"/>
      <c r="Y1067" s="58" t="s">
        <v>62</v>
      </c>
      <c r="Z1067" s="54" t="s">
        <v>221</v>
      </c>
      <c r="AA1067" s="54"/>
      <c r="AB1067" s="54"/>
      <c r="AC1067" s="54" t="s">
        <v>2025</v>
      </c>
      <c r="AD1067" s="55" t="s">
        <v>30</v>
      </c>
      <c r="AE1067" s="55" t="s">
        <v>90</v>
      </c>
    </row>
    <row r="1068" spans="1:31" ht="36.75" x14ac:dyDescent="0.25">
      <c r="A1068" s="47" t="s">
        <v>1044</v>
      </c>
      <c r="B1068" s="48">
        <v>12</v>
      </c>
      <c r="C1068" s="48" t="s">
        <v>30</v>
      </c>
      <c r="D1068" s="49" t="s">
        <v>90</v>
      </c>
      <c r="E1068" s="56" t="s">
        <v>2026</v>
      </c>
      <c r="F1068" s="56" t="s">
        <v>2027</v>
      </c>
      <c r="G1068" s="57" t="s">
        <v>2028</v>
      </c>
      <c r="H1068" s="56" t="s">
        <v>2029</v>
      </c>
      <c r="I1068" s="51">
        <v>2017</v>
      </c>
      <c r="J1068" s="51">
        <v>2017</v>
      </c>
      <c r="K1068" s="51"/>
      <c r="L1068" s="48"/>
      <c r="M1068" s="48"/>
      <c r="N1068" s="48" t="s">
        <v>2030</v>
      </c>
      <c r="O1068" s="48" t="s">
        <v>37</v>
      </c>
      <c r="P1068" s="49" t="s">
        <v>605</v>
      </c>
      <c r="Q1068" s="49"/>
      <c r="R1068" s="49"/>
      <c r="S1068" s="49"/>
      <c r="T1068" s="49"/>
      <c r="U1068" s="49"/>
      <c r="V1068" s="52"/>
      <c r="W1068" s="52"/>
      <c r="X1068" s="53"/>
      <c r="Y1068" s="58" t="s">
        <v>62</v>
      </c>
      <c r="Z1068" s="54" t="s">
        <v>221</v>
      </c>
      <c r="AA1068" s="54"/>
      <c r="AB1068" s="54"/>
      <c r="AC1068" s="54" t="s">
        <v>2025</v>
      </c>
      <c r="AD1068" s="55" t="s">
        <v>30</v>
      </c>
      <c r="AE1068" s="55" t="s">
        <v>90</v>
      </c>
    </row>
    <row r="1069" spans="1:31" ht="48.75" x14ac:dyDescent="0.25">
      <c r="A1069" s="47" t="s">
        <v>1044</v>
      </c>
      <c r="B1069" s="48">
        <v>13</v>
      </c>
      <c r="C1069" s="48" t="s">
        <v>30</v>
      </c>
      <c r="D1069" s="49" t="s">
        <v>90</v>
      </c>
      <c r="E1069" s="56" t="s">
        <v>2031</v>
      </c>
      <c r="F1069" s="56" t="s">
        <v>2032</v>
      </c>
      <c r="G1069" s="57" t="s">
        <v>2033</v>
      </c>
      <c r="H1069" s="56" t="s">
        <v>1999</v>
      </c>
      <c r="I1069" s="51"/>
      <c r="J1069" s="51"/>
      <c r="K1069" s="51"/>
      <c r="L1069" s="48"/>
      <c r="M1069" s="48"/>
      <c r="N1069" s="48" t="s">
        <v>2030</v>
      </c>
      <c r="O1069" s="48" t="s">
        <v>37</v>
      </c>
      <c r="P1069" s="49" t="s">
        <v>605</v>
      </c>
      <c r="Q1069" s="49"/>
      <c r="R1069" s="49"/>
      <c r="S1069" s="49"/>
      <c r="T1069" s="49"/>
      <c r="U1069" s="49"/>
      <c r="V1069" s="52"/>
      <c r="W1069" s="52"/>
      <c r="X1069" s="53"/>
      <c r="Y1069" s="58" t="s">
        <v>62</v>
      </c>
      <c r="Z1069" s="54" t="s">
        <v>145</v>
      </c>
      <c r="AA1069" s="54"/>
      <c r="AB1069" s="54"/>
      <c r="AC1069" s="54" t="s">
        <v>2034</v>
      </c>
      <c r="AD1069" s="55" t="s">
        <v>30</v>
      </c>
      <c r="AE1069" s="55" t="s">
        <v>90</v>
      </c>
    </row>
    <row r="1070" spans="1:31" ht="60.75" x14ac:dyDescent="0.25">
      <c r="A1070" s="47" t="s">
        <v>1044</v>
      </c>
      <c r="B1070" s="48">
        <v>14</v>
      </c>
      <c r="C1070" s="48" t="s">
        <v>30</v>
      </c>
      <c r="D1070" s="49" t="s">
        <v>90</v>
      </c>
      <c r="E1070" s="56" t="s">
        <v>2035</v>
      </c>
      <c r="F1070" s="56" t="s">
        <v>2036</v>
      </c>
      <c r="G1070" s="57" t="s">
        <v>2037</v>
      </c>
      <c r="H1070" s="56" t="s">
        <v>2038</v>
      </c>
      <c r="I1070" s="51"/>
      <c r="J1070" s="51"/>
      <c r="K1070" s="51"/>
      <c r="L1070" s="48"/>
      <c r="M1070" s="48"/>
      <c r="N1070" s="48" t="s">
        <v>2039</v>
      </c>
      <c r="O1070" s="48" t="s">
        <v>37</v>
      </c>
      <c r="P1070" s="49" t="s">
        <v>150</v>
      </c>
      <c r="Q1070" s="49"/>
      <c r="R1070" s="49"/>
      <c r="S1070" s="49"/>
      <c r="T1070" s="49"/>
      <c r="U1070" s="49"/>
      <c r="V1070" s="52"/>
      <c r="W1070" s="52"/>
      <c r="X1070" s="53"/>
      <c r="Y1070" s="58" t="s">
        <v>42</v>
      </c>
      <c r="Z1070" s="54"/>
      <c r="AA1070" s="54"/>
      <c r="AB1070" s="54"/>
      <c r="AC1070" s="54"/>
      <c r="AD1070" s="55" t="s">
        <v>30</v>
      </c>
      <c r="AE1070" s="55" t="s">
        <v>90</v>
      </c>
    </row>
    <row r="1071" spans="1:31" ht="60.75" x14ac:dyDescent="0.25">
      <c r="A1071" s="47" t="s">
        <v>1044</v>
      </c>
      <c r="B1071" s="48">
        <v>15</v>
      </c>
      <c r="C1071" s="48" t="s">
        <v>30</v>
      </c>
      <c r="D1071" s="49" t="s">
        <v>145</v>
      </c>
      <c r="E1071" s="56" t="s">
        <v>2040</v>
      </c>
      <c r="F1071" s="56" t="s">
        <v>2041</v>
      </c>
      <c r="G1071" s="57" t="s">
        <v>2042</v>
      </c>
      <c r="H1071" s="56" t="s">
        <v>2043</v>
      </c>
      <c r="I1071" s="51">
        <v>2016</v>
      </c>
      <c r="J1071" s="51">
        <v>2020</v>
      </c>
      <c r="K1071" s="51"/>
      <c r="L1071" s="48"/>
      <c r="M1071" s="48"/>
      <c r="N1071" s="48" t="s">
        <v>2044</v>
      </c>
      <c r="O1071" s="48" t="s">
        <v>37</v>
      </c>
      <c r="P1071" s="49" t="s">
        <v>150</v>
      </c>
      <c r="Q1071" s="49"/>
      <c r="R1071" s="49"/>
      <c r="S1071" s="49"/>
      <c r="T1071" s="49"/>
      <c r="U1071" s="49"/>
      <c r="V1071" s="52">
        <v>50000</v>
      </c>
      <c r="W1071" s="52"/>
      <c r="X1071" s="53">
        <v>50000</v>
      </c>
      <c r="Y1071" s="58" t="s">
        <v>62</v>
      </c>
      <c r="Z1071" s="54"/>
      <c r="AA1071" s="54"/>
      <c r="AB1071" s="54"/>
      <c r="AC1071" s="54"/>
      <c r="AD1071" s="55" t="s">
        <v>30</v>
      </c>
      <c r="AE1071" s="55" t="s">
        <v>145</v>
      </c>
    </row>
    <row r="1072" spans="1:31" ht="72.75" x14ac:dyDescent="0.25">
      <c r="A1072" s="47" t="s">
        <v>1044</v>
      </c>
      <c r="B1072" s="48">
        <v>16</v>
      </c>
      <c r="C1072" s="48" t="s">
        <v>30</v>
      </c>
      <c r="D1072" s="49" t="s">
        <v>52</v>
      </c>
      <c r="E1072" s="56" t="s">
        <v>2045</v>
      </c>
      <c r="F1072" s="56" t="s">
        <v>2046</v>
      </c>
      <c r="G1072" s="57" t="s">
        <v>2047</v>
      </c>
      <c r="H1072" s="56" t="s">
        <v>2048</v>
      </c>
      <c r="I1072" s="51"/>
      <c r="J1072" s="51"/>
      <c r="K1072" s="51"/>
      <c r="L1072" s="48"/>
      <c r="M1072" s="48"/>
      <c r="N1072" s="48" t="s">
        <v>2049</v>
      </c>
      <c r="O1072" s="48" t="s">
        <v>67</v>
      </c>
      <c r="P1072" s="49" t="s">
        <v>68</v>
      </c>
      <c r="Q1072" s="49" t="s">
        <v>396</v>
      </c>
      <c r="R1072" s="49" t="s">
        <v>779</v>
      </c>
      <c r="S1072" s="49"/>
      <c r="T1072" s="49"/>
      <c r="U1072" s="49"/>
      <c r="V1072" s="52"/>
      <c r="W1072" s="52"/>
      <c r="X1072" s="53"/>
      <c r="Y1072" s="58" t="s">
        <v>62</v>
      </c>
      <c r="Z1072" s="54"/>
      <c r="AA1072" s="54"/>
      <c r="AB1072" s="54"/>
      <c r="AC1072" s="54"/>
      <c r="AD1072" s="55" t="s">
        <v>30</v>
      </c>
      <c r="AE1072" s="55" t="s">
        <v>52</v>
      </c>
    </row>
    <row r="1073" spans="1:31" ht="96.75" x14ac:dyDescent="0.25">
      <c r="A1073" s="47" t="s">
        <v>1044</v>
      </c>
      <c r="B1073" s="48">
        <v>17</v>
      </c>
      <c r="C1073" s="48" t="s">
        <v>30</v>
      </c>
      <c r="D1073" s="49" t="s">
        <v>1348</v>
      </c>
      <c r="E1073" s="56" t="s">
        <v>2050</v>
      </c>
      <c r="F1073" s="56" t="s">
        <v>2051</v>
      </c>
      <c r="G1073" s="57" t="s">
        <v>2052</v>
      </c>
      <c r="H1073" s="56" t="s">
        <v>2053</v>
      </c>
      <c r="I1073" s="51">
        <v>2016</v>
      </c>
      <c r="J1073" s="51">
        <v>2020</v>
      </c>
      <c r="K1073" s="51"/>
      <c r="L1073" s="48"/>
      <c r="M1073" s="48"/>
      <c r="N1073" s="48" t="s">
        <v>2054</v>
      </c>
      <c r="O1073" s="48" t="s">
        <v>1492</v>
      </c>
      <c r="P1073" s="49" t="s">
        <v>460</v>
      </c>
      <c r="Q1073" s="49"/>
      <c r="R1073" s="49"/>
      <c r="S1073" s="49"/>
      <c r="T1073" s="49"/>
      <c r="U1073" s="49"/>
      <c r="V1073" s="52"/>
      <c r="W1073" s="52"/>
      <c r="X1073" s="53"/>
      <c r="Y1073" s="58" t="s">
        <v>62</v>
      </c>
      <c r="Z1073" s="54" t="s">
        <v>1529</v>
      </c>
      <c r="AA1073" s="54" t="s">
        <v>557</v>
      </c>
      <c r="AB1073" s="54" t="s">
        <v>300</v>
      </c>
      <c r="AC1073" s="54" t="s">
        <v>2055</v>
      </c>
      <c r="AD1073" s="55" t="s">
        <v>30</v>
      </c>
      <c r="AE1073" s="55" t="s">
        <v>1348</v>
      </c>
    </row>
    <row r="1074" spans="1:31" ht="72.75" x14ac:dyDescent="0.25">
      <c r="A1074" s="47" t="s">
        <v>1044</v>
      </c>
      <c r="B1074" s="48">
        <v>18</v>
      </c>
      <c r="C1074" s="48" t="s">
        <v>30</v>
      </c>
      <c r="D1074" s="49" t="s">
        <v>90</v>
      </c>
      <c r="E1074" s="56" t="s">
        <v>2056</v>
      </c>
      <c r="F1074" s="56" t="s">
        <v>2057</v>
      </c>
      <c r="G1074" s="57" t="s">
        <v>2058</v>
      </c>
      <c r="H1074" s="56" t="s">
        <v>1999</v>
      </c>
      <c r="I1074" s="51"/>
      <c r="J1074" s="51"/>
      <c r="K1074" s="51"/>
      <c r="L1074" s="48"/>
      <c r="M1074" s="48"/>
      <c r="N1074" s="48" t="s">
        <v>2059</v>
      </c>
      <c r="O1074" s="48" t="s">
        <v>37</v>
      </c>
      <c r="P1074" s="49"/>
      <c r="Q1074" s="49"/>
      <c r="R1074" s="49"/>
      <c r="S1074" s="49"/>
      <c r="T1074" s="49"/>
      <c r="U1074" s="49"/>
      <c r="V1074" s="52"/>
      <c r="W1074" s="52"/>
      <c r="X1074" s="53"/>
      <c r="Y1074" s="58" t="s">
        <v>62</v>
      </c>
      <c r="Z1074" s="54" t="s">
        <v>300</v>
      </c>
      <c r="AA1074" s="54"/>
      <c r="AB1074" s="54"/>
      <c r="AC1074" s="54" t="s">
        <v>2060</v>
      </c>
      <c r="AD1074" s="55" t="s">
        <v>30</v>
      </c>
      <c r="AE1074" s="55" t="s">
        <v>90</v>
      </c>
    </row>
    <row r="1075" spans="1:31" ht="60.75" x14ac:dyDescent="0.25">
      <c r="A1075" s="47" t="s">
        <v>1044</v>
      </c>
      <c r="B1075" s="48">
        <v>19</v>
      </c>
      <c r="C1075" s="48" t="s">
        <v>30</v>
      </c>
      <c r="D1075" s="49" t="s">
        <v>590</v>
      </c>
      <c r="E1075" s="56" t="s">
        <v>2061</v>
      </c>
      <c r="F1075" s="56" t="s">
        <v>2062</v>
      </c>
      <c r="G1075" s="57" t="s">
        <v>2063</v>
      </c>
      <c r="H1075" s="56" t="s">
        <v>2064</v>
      </c>
      <c r="I1075" s="51">
        <v>2016</v>
      </c>
      <c r="J1075" s="59">
        <v>2030</v>
      </c>
      <c r="K1075" s="51"/>
      <c r="L1075" s="48"/>
      <c r="M1075" s="48"/>
      <c r="N1075" s="48" t="s">
        <v>2065</v>
      </c>
      <c r="O1075" s="48" t="s">
        <v>37</v>
      </c>
      <c r="P1075" s="49"/>
      <c r="Q1075" s="49"/>
      <c r="R1075" s="49"/>
      <c r="S1075" s="49"/>
      <c r="T1075" s="49"/>
      <c r="U1075" s="49"/>
      <c r="V1075" s="52"/>
      <c r="W1075" s="52"/>
      <c r="X1075" s="53"/>
      <c r="Y1075" s="58" t="s">
        <v>42</v>
      </c>
      <c r="Z1075" s="54"/>
      <c r="AA1075" s="54"/>
      <c r="AB1075" s="54"/>
      <c r="AC1075" s="54"/>
      <c r="AD1075" s="55" t="s">
        <v>30</v>
      </c>
      <c r="AE1075" s="55" t="s">
        <v>590</v>
      </c>
    </row>
    <row r="1076" spans="1:31" ht="72.75" x14ac:dyDescent="0.25">
      <c r="A1076" s="47" t="s">
        <v>1044</v>
      </c>
      <c r="B1076" s="48">
        <v>20</v>
      </c>
      <c r="C1076" s="48" t="s">
        <v>30</v>
      </c>
      <c r="D1076" s="49" t="s">
        <v>175</v>
      </c>
      <c r="E1076" s="56" t="s">
        <v>2066</v>
      </c>
      <c r="F1076" s="56" t="s">
        <v>2067</v>
      </c>
      <c r="G1076" s="57" t="s">
        <v>2068</v>
      </c>
      <c r="H1076" s="56" t="s">
        <v>1999</v>
      </c>
      <c r="I1076" s="51">
        <v>2016</v>
      </c>
      <c r="J1076" s="59">
        <v>2030</v>
      </c>
      <c r="K1076" s="51"/>
      <c r="L1076" s="48"/>
      <c r="M1076" s="48"/>
      <c r="N1076" s="48" t="s">
        <v>2069</v>
      </c>
      <c r="O1076" s="48" t="s">
        <v>37</v>
      </c>
      <c r="P1076" s="49" t="s">
        <v>765</v>
      </c>
      <c r="Q1076" s="49"/>
      <c r="R1076" s="49"/>
      <c r="S1076" s="49"/>
      <c r="T1076" s="49"/>
      <c r="U1076" s="49"/>
      <c r="V1076" s="52"/>
      <c r="W1076" s="52"/>
      <c r="X1076" s="53"/>
      <c r="Y1076" s="58" t="s">
        <v>42</v>
      </c>
      <c r="Z1076" s="54"/>
      <c r="AA1076" s="54"/>
      <c r="AB1076" s="54"/>
      <c r="AC1076" s="54"/>
      <c r="AD1076" s="55" t="s">
        <v>30</v>
      </c>
      <c r="AE1076" s="55" t="s">
        <v>175</v>
      </c>
    </row>
    <row r="1077" spans="1:31" ht="48.75" x14ac:dyDescent="0.25">
      <c r="A1077" s="47" t="s">
        <v>1044</v>
      </c>
      <c r="B1077" s="48">
        <v>21</v>
      </c>
      <c r="C1077" s="48" t="s">
        <v>30</v>
      </c>
      <c r="D1077" s="49" t="s">
        <v>90</v>
      </c>
      <c r="E1077" s="56" t="s">
        <v>2070</v>
      </c>
      <c r="F1077" s="56" t="s">
        <v>2071</v>
      </c>
      <c r="G1077" s="57" t="s">
        <v>2072</v>
      </c>
      <c r="H1077" s="56" t="s">
        <v>2073</v>
      </c>
      <c r="I1077" s="51">
        <v>2016</v>
      </c>
      <c r="J1077" s="59">
        <v>2030</v>
      </c>
      <c r="K1077" s="51"/>
      <c r="L1077" s="48"/>
      <c r="M1077" s="48"/>
      <c r="N1077" s="48" t="s">
        <v>2074</v>
      </c>
      <c r="O1077" s="48" t="s">
        <v>67</v>
      </c>
      <c r="P1077" s="49" t="s">
        <v>68</v>
      </c>
      <c r="Q1077" s="49"/>
      <c r="R1077" s="49"/>
      <c r="S1077" s="49"/>
      <c r="T1077" s="49"/>
      <c r="U1077" s="49"/>
      <c r="V1077" s="52"/>
      <c r="W1077" s="52"/>
      <c r="X1077" s="53"/>
      <c r="Y1077" s="58" t="s">
        <v>62</v>
      </c>
      <c r="Z1077" s="54"/>
      <c r="AA1077" s="54"/>
      <c r="AB1077" s="54"/>
      <c r="AC1077" s="54"/>
      <c r="AD1077" s="55" t="s">
        <v>30</v>
      </c>
      <c r="AE1077" s="55" t="s">
        <v>90</v>
      </c>
    </row>
    <row r="1078" spans="1:31" ht="96.75" x14ac:dyDescent="0.25">
      <c r="A1078" s="47" t="s">
        <v>1044</v>
      </c>
      <c r="B1078" s="48">
        <v>22</v>
      </c>
      <c r="C1078" s="48" t="s">
        <v>30</v>
      </c>
      <c r="D1078" s="49" t="s">
        <v>90</v>
      </c>
      <c r="E1078" s="56" t="s">
        <v>2075</v>
      </c>
      <c r="F1078" s="56" t="s">
        <v>2076</v>
      </c>
      <c r="G1078" s="57" t="s">
        <v>2077</v>
      </c>
      <c r="H1078" s="56" t="s">
        <v>2078</v>
      </c>
      <c r="I1078" s="51">
        <v>2015</v>
      </c>
      <c r="J1078" s="59">
        <v>2030</v>
      </c>
      <c r="K1078" s="51"/>
      <c r="L1078" s="48"/>
      <c r="M1078" s="48"/>
      <c r="N1078" s="48" t="s">
        <v>2079</v>
      </c>
      <c r="O1078" s="48" t="s">
        <v>1097</v>
      </c>
      <c r="P1078" s="49" t="s">
        <v>39</v>
      </c>
      <c r="Q1078" s="49" t="s">
        <v>40</v>
      </c>
      <c r="R1078" s="49" t="s">
        <v>112</v>
      </c>
      <c r="S1078" s="49"/>
      <c r="T1078" s="49"/>
      <c r="U1078" s="49"/>
      <c r="V1078" s="52"/>
      <c r="W1078" s="52"/>
      <c r="X1078" s="53"/>
      <c r="Y1078" s="58" t="s">
        <v>116</v>
      </c>
      <c r="Z1078" s="54" t="s">
        <v>300</v>
      </c>
      <c r="AA1078" s="54"/>
      <c r="AB1078" s="54"/>
      <c r="AC1078" s="54" t="s">
        <v>2080</v>
      </c>
      <c r="AD1078" s="55" t="s">
        <v>30</v>
      </c>
      <c r="AE1078" s="55" t="s">
        <v>90</v>
      </c>
    </row>
    <row r="1079" spans="1:31" ht="60.75" x14ac:dyDescent="0.25">
      <c r="A1079" s="47" t="s">
        <v>1044</v>
      </c>
      <c r="B1079" s="48">
        <v>23</v>
      </c>
      <c r="C1079" s="48" t="s">
        <v>30</v>
      </c>
      <c r="D1079" s="49" t="s">
        <v>90</v>
      </c>
      <c r="E1079" s="56" t="s">
        <v>2081</v>
      </c>
      <c r="F1079" s="56" t="s">
        <v>2082</v>
      </c>
      <c r="G1079" s="57" t="s">
        <v>2083</v>
      </c>
      <c r="H1079" s="56" t="s">
        <v>2084</v>
      </c>
      <c r="I1079" s="51">
        <v>2016</v>
      </c>
      <c r="J1079" s="51">
        <v>2017</v>
      </c>
      <c r="K1079" s="51"/>
      <c r="L1079" s="48"/>
      <c r="M1079" s="48"/>
      <c r="N1079" s="48" t="s">
        <v>2085</v>
      </c>
      <c r="O1079" s="48" t="s">
        <v>1097</v>
      </c>
      <c r="P1079" s="49" t="s">
        <v>39</v>
      </c>
      <c r="Q1079" s="49" t="s">
        <v>40</v>
      </c>
      <c r="R1079" s="49" t="s">
        <v>112</v>
      </c>
      <c r="S1079" s="49"/>
      <c r="T1079" s="49"/>
      <c r="U1079" s="49"/>
      <c r="V1079" s="52">
        <v>15000</v>
      </c>
      <c r="W1079" s="52"/>
      <c r="X1079" s="53">
        <v>15000</v>
      </c>
      <c r="Y1079" s="58" t="s">
        <v>42</v>
      </c>
      <c r="Z1079" s="54" t="s">
        <v>300</v>
      </c>
      <c r="AA1079" s="54"/>
      <c r="AB1079" s="54"/>
      <c r="AC1079" s="54" t="s">
        <v>2086</v>
      </c>
      <c r="AD1079" s="55" t="s">
        <v>30</v>
      </c>
      <c r="AE1079" s="55" t="s">
        <v>90</v>
      </c>
    </row>
    <row r="1080" spans="1:31" ht="72.75" x14ac:dyDescent="0.25">
      <c r="A1080" s="47" t="s">
        <v>1044</v>
      </c>
      <c r="B1080" s="48">
        <v>24</v>
      </c>
      <c r="C1080" s="48" t="s">
        <v>233</v>
      </c>
      <c r="D1080" s="49" t="s">
        <v>90</v>
      </c>
      <c r="E1080" s="56" t="s">
        <v>2087</v>
      </c>
      <c r="F1080" s="56" t="s">
        <v>2088</v>
      </c>
      <c r="G1080" s="57" t="s">
        <v>2089</v>
      </c>
      <c r="H1080" s="56" t="s">
        <v>2090</v>
      </c>
      <c r="I1080" s="51"/>
      <c r="J1080" s="51"/>
      <c r="K1080" s="51"/>
      <c r="L1080" s="48"/>
      <c r="M1080" s="48"/>
      <c r="N1080" s="48" t="s">
        <v>2091</v>
      </c>
      <c r="O1080" s="48" t="s">
        <v>1492</v>
      </c>
      <c r="P1080" s="49"/>
      <c r="Q1080" s="49"/>
      <c r="R1080" s="49"/>
      <c r="S1080" s="49"/>
      <c r="T1080" s="49"/>
      <c r="U1080" s="49"/>
      <c r="V1080" s="52"/>
      <c r="W1080" s="52"/>
      <c r="X1080" s="53"/>
      <c r="Y1080" s="58" t="s">
        <v>116</v>
      </c>
      <c r="Z1080" s="54" t="s">
        <v>300</v>
      </c>
      <c r="AA1080" s="54"/>
      <c r="AB1080" s="54"/>
      <c r="AC1080" s="54" t="s">
        <v>2086</v>
      </c>
      <c r="AD1080" s="55" t="s">
        <v>233</v>
      </c>
      <c r="AE1080" s="55" t="s">
        <v>90</v>
      </c>
    </row>
    <row r="1081" spans="1:31" ht="72.75" x14ac:dyDescent="0.25">
      <c r="A1081" s="47" t="s">
        <v>1044</v>
      </c>
      <c r="B1081" s="48">
        <v>25</v>
      </c>
      <c r="C1081" s="48" t="s">
        <v>233</v>
      </c>
      <c r="D1081" s="49" t="s">
        <v>31</v>
      </c>
      <c r="E1081" s="56" t="s">
        <v>2092</v>
      </c>
      <c r="F1081" s="56" t="s">
        <v>2093</v>
      </c>
      <c r="G1081" s="57" t="s">
        <v>2094</v>
      </c>
      <c r="H1081" s="56" t="s">
        <v>2090</v>
      </c>
      <c r="I1081" s="51"/>
      <c r="J1081" s="51"/>
      <c r="K1081" s="51"/>
      <c r="L1081" s="48"/>
      <c r="M1081" s="48"/>
      <c r="N1081" s="48" t="s">
        <v>2095</v>
      </c>
      <c r="O1081" s="48" t="s">
        <v>702</v>
      </c>
      <c r="P1081" s="49" t="s">
        <v>765</v>
      </c>
      <c r="Q1081" s="49"/>
      <c r="R1081" s="49"/>
      <c r="S1081" s="49"/>
      <c r="T1081" s="49"/>
      <c r="U1081" s="49"/>
      <c r="V1081" s="52"/>
      <c r="W1081" s="52"/>
      <c r="X1081" s="53"/>
      <c r="Y1081" s="58" t="s">
        <v>62</v>
      </c>
      <c r="Z1081" s="54"/>
      <c r="AA1081" s="54"/>
      <c r="AB1081" s="54"/>
      <c r="AC1081" s="54"/>
      <c r="AD1081" s="55" t="s">
        <v>233</v>
      </c>
      <c r="AE1081" s="55" t="s">
        <v>31</v>
      </c>
    </row>
    <row r="1082" spans="1:31" ht="36.75" x14ac:dyDescent="0.25">
      <c r="A1082" s="47" t="s">
        <v>1044</v>
      </c>
      <c r="B1082" s="48">
        <v>26</v>
      </c>
      <c r="C1082" s="48" t="s">
        <v>30</v>
      </c>
      <c r="D1082" s="49" t="s">
        <v>145</v>
      </c>
      <c r="E1082" s="56" t="s">
        <v>2096</v>
      </c>
      <c r="F1082" s="56" t="s">
        <v>2097</v>
      </c>
      <c r="G1082" s="57" t="s">
        <v>2098</v>
      </c>
      <c r="H1082" s="56" t="s">
        <v>2099</v>
      </c>
      <c r="I1082" s="51">
        <v>2016</v>
      </c>
      <c r="J1082" s="51">
        <v>2019</v>
      </c>
      <c r="K1082" s="51"/>
      <c r="L1082" s="48"/>
      <c r="M1082" s="48"/>
      <c r="N1082" s="48" t="s">
        <v>2100</v>
      </c>
      <c r="O1082" s="48" t="s">
        <v>160</v>
      </c>
      <c r="P1082" s="49" t="s">
        <v>150</v>
      </c>
      <c r="Q1082" s="49"/>
      <c r="R1082" s="49"/>
      <c r="S1082" s="49"/>
      <c r="T1082" s="49"/>
      <c r="U1082" s="49"/>
      <c r="V1082" s="52"/>
      <c r="W1082" s="52"/>
      <c r="X1082" s="53"/>
      <c r="Y1082" s="58" t="s">
        <v>116</v>
      </c>
      <c r="Z1082" s="54" t="s">
        <v>106</v>
      </c>
      <c r="AA1082" s="54"/>
      <c r="AB1082" s="54"/>
      <c r="AC1082" s="54" t="s">
        <v>2101</v>
      </c>
      <c r="AD1082" s="55" t="s">
        <v>30</v>
      </c>
      <c r="AE1082" s="55" t="s">
        <v>145</v>
      </c>
    </row>
    <row r="1083" spans="1:31" ht="144.75" x14ac:dyDescent="0.25">
      <c r="A1083" s="47" t="s">
        <v>1044</v>
      </c>
      <c r="B1083" s="48">
        <v>27</v>
      </c>
      <c r="C1083" s="48" t="s">
        <v>30</v>
      </c>
      <c r="D1083" s="49" t="s">
        <v>590</v>
      </c>
      <c r="E1083" s="56" t="s">
        <v>2102</v>
      </c>
      <c r="F1083" s="56" t="s">
        <v>2103</v>
      </c>
      <c r="G1083" s="57" t="s">
        <v>2104</v>
      </c>
      <c r="H1083" s="56" t="s">
        <v>1999</v>
      </c>
      <c r="I1083" s="51">
        <v>2016</v>
      </c>
      <c r="J1083" s="59">
        <v>2030</v>
      </c>
      <c r="K1083" s="51"/>
      <c r="L1083" s="48"/>
      <c r="M1083" s="48"/>
      <c r="N1083" s="48" t="s">
        <v>2105</v>
      </c>
      <c r="O1083" s="48" t="s">
        <v>1492</v>
      </c>
      <c r="P1083" s="49" t="s">
        <v>186</v>
      </c>
      <c r="Q1083" s="49"/>
      <c r="R1083" s="49"/>
      <c r="S1083" s="49"/>
      <c r="T1083" s="49"/>
      <c r="U1083" s="49"/>
      <c r="V1083" s="52"/>
      <c r="W1083" s="52">
        <v>3000</v>
      </c>
      <c r="X1083" s="53">
        <v>42000</v>
      </c>
      <c r="Y1083" s="58" t="s">
        <v>62</v>
      </c>
      <c r="Z1083" s="54" t="s">
        <v>106</v>
      </c>
      <c r="AA1083" s="54"/>
      <c r="AB1083" s="54"/>
      <c r="AC1083" s="54" t="s">
        <v>2106</v>
      </c>
      <c r="AD1083" s="55" t="s">
        <v>30</v>
      </c>
      <c r="AE1083" s="55" t="s">
        <v>590</v>
      </c>
    </row>
    <row r="1084" spans="1:31" ht="84.75" x14ac:dyDescent="0.25">
      <c r="A1084" s="47" t="s">
        <v>1044</v>
      </c>
      <c r="B1084" s="48">
        <v>28</v>
      </c>
      <c r="C1084" s="48" t="s">
        <v>30</v>
      </c>
      <c r="D1084" s="49" t="s">
        <v>181</v>
      </c>
      <c r="E1084" s="56" t="s">
        <v>2107</v>
      </c>
      <c r="F1084" s="56" t="s">
        <v>2107</v>
      </c>
      <c r="G1084" s="57" t="s">
        <v>2108</v>
      </c>
      <c r="H1084" s="56" t="s">
        <v>2109</v>
      </c>
      <c r="I1084" s="51">
        <v>2016</v>
      </c>
      <c r="J1084" s="59">
        <v>2030</v>
      </c>
      <c r="K1084" s="51"/>
      <c r="L1084" s="48"/>
      <c r="M1084" s="48"/>
      <c r="N1084" s="48" t="s">
        <v>2110</v>
      </c>
      <c r="O1084" s="48" t="s">
        <v>1492</v>
      </c>
      <c r="P1084" s="49" t="s">
        <v>460</v>
      </c>
      <c r="Q1084" s="49" t="s">
        <v>461</v>
      </c>
      <c r="R1084" s="49"/>
      <c r="S1084" s="49"/>
      <c r="T1084" s="49"/>
      <c r="U1084" s="49"/>
      <c r="V1084" s="52"/>
      <c r="W1084" s="52"/>
      <c r="X1084" s="53"/>
      <c r="Y1084" s="58" t="s">
        <v>62</v>
      </c>
      <c r="Z1084" s="54"/>
      <c r="AA1084" s="54"/>
      <c r="AB1084" s="54"/>
      <c r="AC1084" s="54"/>
      <c r="AD1084" s="55" t="s">
        <v>30</v>
      </c>
      <c r="AE1084" s="55" t="s">
        <v>181</v>
      </c>
    </row>
    <row r="1085" spans="1:31" ht="60.75" x14ac:dyDescent="0.25">
      <c r="A1085" s="47" t="s">
        <v>1044</v>
      </c>
      <c r="B1085" s="48">
        <v>29</v>
      </c>
      <c r="C1085" s="48" t="s">
        <v>30</v>
      </c>
      <c r="D1085" s="49" t="s">
        <v>106</v>
      </c>
      <c r="E1085" s="56" t="s">
        <v>2111</v>
      </c>
      <c r="F1085" s="56" t="s">
        <v>2112</v>
      </c>
      <c r="G1085" s="57" t="s">
        <v>2113</v>
      </c>
      <c r="H1085" s="56" t="s">
        <v>2114</v>
      </c>
      <c r="I1085" s="51">
        <v>2016</v>
      </c>
      <c r="J1085" s="59">
        <v>2030</v>
      </c>
      <c r="K1085" s="51"/>
      <c r="L1085" s="48"/>
      <c r="M1085" s="48"/>
      <c r="N1085" s="48" t="s">
        <v>2115</v>
      </c>
      <c r="O1085" s="48" t="s">
        <v>1492</v>
      </c>
      <c r="P1085" s="49" t="s">
        <v>308</v>
      </c>
      <c r="Q1085" s="49"/>
      <c r="R1085" s="49"/>
      <c r="S1085" s="49"/>
      <c r="T1085" s="49"/>
      <c r="U1085" s="49"/>
      <c r="V1085" s="52">
        <v>22000</v>
      </c>
      <c r="W1085" s="52"/>
      <c r="X1085" s="53">
        <v>22000</v>
      </c>
      <c r="Y1085" s="58" t="s">
        <v>62</v>
      </c>
      <c r="Z1085" s="54"/>
      <c r="AA1085" s="54"/>
      <c r="AB1085" s="54"/>
      <c r="AC1085" s="54"/>
      <c r="AD1085" s="55" t="s">
        <v>30</v>
      </c>
      <c r="AE1085" s="55" t="s">
        <v>106</v>
      </c>
    </row>
    <row r="1086" spans="1:31" ht="60.75" x14ac:dyDescent="0.25">
      <c r="A1086" s="47" t="s">
        <v>1044</v>
      </c>
      <c r="B1086" s="48">
        <v>30</v>
      </c>
      <c r="C1086" s="48" t="s">
        <v>30</v>
      </c>
      <c r="D1086" s="49" t="s">
        <v>31</v>
      </c>
      <c r="E1086" s="56" t="s">
        <v>2116</v>
      </c>
      <c r="F1086" s="56" t="s">
        <v>2117</v>
      </c>
      <c r="G1086" s="57" t="s">
        <v>2118</v>
      </c>
      <c r="H1086" s="56" t="s">
        <v>2119</v>
      </c>
      <c r="I1086" s="51"/>
      <c r="J1086" s="51"/>
      <c r="K1086" s="51"/>
      <c r="L1086" s="48"/>
      <c r="M1086" s="48"/>
      <c r="N1086" s="48" t="s">
        <v>2120</v>
      </c>
      <c r="O1086" s="48" t="s">
        <v>160</v>
      </c>
      <c r="P1086" s="49"/>
      <c r="Q1086" s="49"/>
      <c r="R1086" s="49"/>
      <c r="S1086" s="49"/>
      <c r="T1086" s="49"/>
      <c r="U1086" s="49"/>
      <c r="V1086" s="52"/>
      <c r="W1086" s="52"/>
      <c r="X1086" s="53"/>
      <c r="Y1086" s="58" t="s">
        <v>62</v>
      </c>
      <c r="Z1086" s="54"/>
      <c r="AA1086" s="54"/>
      <c r="AB1086" s="54"/>
      <c r="AC1086" s="54"/>
      <c r="AD1086" s="55" t="s">
        <v>30</v>
      </c>
      <c r="AE1086" s="55" t="s">
        <v>31</v>
      </c>
    </row>
    <row r="1087" spans="1:31" ht="48.75" x14ac:dyDescent="0.25">
      <c r="A1087" s="24" t="s">
        <v>1046</v>
      </c>
      <c r="B1087" s="25">
        <v>1</v>
      </c>
      <c r="C1087" s="25" t="s">
        <v>30</v>
      </c>
      <c r="D1087" s="26" t="s">
        <v>135</v>
      </c>
      <c r="E1087" s="32" t="s">
        <v>3643</v>
      </c>
      <c r="F1087" s="32" t="s">
        <v>3644</v>
      </c>
      <c r="G1087" s="33" t="s">
        <v>3645</v>
      </c>
      <c r="H1087" s="32" t="s">
        <v>3646</v>
      </c>
      <c r="I1087" s="25">
        <v>2018</v>
      </c>
      <c r="J1087" s="25">
        <v>2030</v>
      </c>
      <c r="K1087" s="25" t="s">
        <v>36</v>
      </c>
      <c r="L1087" s="25"/>
      <c r="M1087" s="25"/>
      <c r="N1087" s="25"/>
      <c r="O1087" s="25" t="s">
        <v>3647</v>
      </c>
      <c r="P1087" s="26" t="s">
        <v>144</v>
      </c>
      <c r="Q1087" s="26" t="s">
        <v>150</v>
      </c>
      <c r="R1087" s="26" t="s">
        <v>605</v>
      </c>
      <c r="S1087" s="27" t="s">
        <v>3648</v>
      </c>
      <c r="T1087" s="27"/>
      <c r="U1087" s="27"/>
      <c r="V1087" s="28">
        <v>30000</v>
      </c>
      <c r="W1087" s="34"/>
      <c r="X1087" s="30">
        <v>30000</v>
      </c>
      <c r="Y1087" s="34" t="s">
        <v>62</v>
      </c>
      <c r="Z1087" s="29"/>
      <c r="AA1087" s="29"/>
      <c r="AB1087" s="29"/>
      <c r="AC1087" s="29"/>
      <c r="AD1087" s="31" t="s">
        <v>30</v>
      </c>
      <c r="AE1087" s="31" t="s">
        <v>135</v>
      </c>
    </row>
    <row r="1088" spans="1:31" ht="36.75" x14ac:dyDescent="0.25">
      <c r="A1088" s="24" t="s">
        <v>1046</v>
      </c>
      <c r="B1088" s="25">
        <v>2</v>
      </c>
      <c r="C1088" s="25" t="s">
        <v>30</v>
      </c>
      <c r="D1088" s="26" t="s">
        <v>135</v>
      </c>
      <c r="E1088" s="32" t="s">
        <v>3649</v>
      </c>
      <c r="F1088" s="32" t="s">
        <v>1448</v>
      </c>
      <c r="G1088" s="33" t="s">
        <v>3650</v>
      </c>
      <c r="H1088" s="32" t="s">
        <v>3651</v>
      </c>
      <c r="I1088" s="25">
        <v>2018</v>
      </c>
      <c r="J1088" s="25">
        <v>2030</v>
      </c>
      <c r="K1088" s="25" t="s">
        <v>36</v>
      </c>
      <c r="L1088" s="25" t="s">
        <v>139</v>
      </c>
      <c r="M1088" s="25" t="s">
        <v>139</v>
      </c>
      <c r="N1088" s="25"/>
      <c r="O1088" s="25" t="s">
        <v>37</v>
      </c>
      <c r="P1088" s="26" t="s">
        <v>150</v>
      </c>
      <c r="Q1088" s="26" t="s">
        <v>605</v>
      </c>
      <c r="R1088" s="26"/>
      <c r="S1088" s="27" t="s">
        <v>3652</v>
      </c>
      <c r="T1088" s="27"/>
      <c r="U1088" s="27"/>
      <c r="V1088" s="28">
        <v>50000</v>
      </c>
      <c r="W1088" s="34"/>
      <c r="X1088" s="30">
        <v>50000</v>
      </c>
      <c r="Y1088" s="34" t="s">
        <v>62</v>
      </c>
      <c r="Z1088" s="29"/>
      <c r="AA1088" s="29"/>
      <c r="AB1088" s="29"/>
      <c r="AC1088" s="29"/>
      <c r="AD1088" s="31" t="s">
        <v>30</v>
      </c>
      <c r="AE1088" s="31" t="s">
        <v>135</v>
      </c>
    </row>
    <row r="1089" spans="1:31" ht="72.75" x14ac:dyDescent="0.25">
      <c r="A1089" s="24" t="s">
        <v>1046</v>
      </c>
      <c r="B1089" s="25">
        <v>3</v>
      </c>
      <c r="C1089" s="25" t="s">
        <v>30</v>
      </c>
      <c r="D1089" s="26" t="s">
        <v>135</v>
      </c>
      <c r="E1089" s="32" t="s">
        <v>3653</v>
      </c>
      <c r="F1089" s="32" t="s">
        <v>3654</v>
      </c>
      <c r="G1089" s="33" t="s">
        <v>3655</v>
      </c>
      <c r="H1089" s="32" t="s">
        <v>3656</v>
      </c>
      <c r="I1089" s="25">
        <v>2018</v>
      </c>
      <c r="J1089" s="25">
        <v>2030</v>
      </c>
      <c r="K1089" s="25" t="s">
        <v>36</v>
      </c>
      <c r="L1089" s="25"/>
      <c r="M1089" s="25"/>
      <c r="N1089" s="25"/>
      <c r="O1089" s="25"/>
      <c r="P1089" s="26" t="s">
        <v>460</v>
      </c>
      <c r="Q1089" s="26"/>
      <c r="R1089" s="26"/>
      <c r="S1089" s="27" t="s">
        <v>2863</v>
      </c>
      <c r="T1089" s="27"/>
      <c r="U1089" s="27"/>
      <c r="V1089" s="28" t="s">
        <v>2864</v>
      </c>
      <c r="W1089" s="34"/>
      <c r="X1089" s="30">
        <v>430</v>
      </c>
      <c r="Y1089" s="34"/>
      <c r="Z1089" s="29"/>
      <c r="AA1089" s="29"/>
      <c r="AB1089" s="29"/>
      <c r="AC1089" s="29"/>
      <c r="AD1089" s="31" t="s">
        <v>30</v>
      </c>
      <c r="AE1089" s="31" t="s">
        <v>135</v>
      </c>
    </row>
    <row r="1090" spans="1:31" ht="24.75" x14ac:dyDescent="0.25">
      <c r="A1090" s="24" t="s">
        <v>1046</v>
      </c>
      <c r="B1090" s="25">
        <v>4</v>
      </c>
      <c r="C1090" s="25" t="s">
        <v>30</v>
      </c>
      <c r="D1090" s="26" t="s">
        <v>1348</v>
      </c>
      <c r="E1090" s="32" t="s">
        <v>1455</v>
      </c>
      <c r="F1090" s="32" t="s">
        <v>1456</v>
      </c>
      <c r="G1090" s="33" t="s">
        <v>3657</v>
      </c>
      <c r="H1090" s="32" t="s">
        <v>3658</v>
      </c>
      <c r="I1090" s="25">
        <v>2019</v>
      </c>
      <c r="J1090" s="25">
        <v>2030</v>
      </c>
      <c r="K1090" s="25" t="s">
        <v>36</v>
      </c>
      <c r="L1090" s="25" t="s">
        <v>139</v>
      </c>
      <c r="M1090" s="25" t="s">
        <v>139</v>
      </c>
      <c r="N1090" s="25" t="s">
        <v>3659</v>
      </c>
      <c r="O1090" s="25" t="s">
        <v>37</v>
      </c>
      <c r="P1090" s="26" t="s">
        <v>605</v>
      </c>
      <c r="Q1090" s="26" t="s">
        <v>150</v>
      </c>
      <c r="R1090" s="26"/>
      <c r="S1090" s="27" t="s">
        <v>3660</v>
      </c>
      <c r="T1090" s="27"/>
      <c r="U1090" s="27"/>
      <c r="V1090" s="28">
        <v>150000</v>
      </c>
      <c r="W1090" s="34"/>
      <c r="X1090" s="30">
        <v>150000</v>
      </c>
      <c r="Y1090" s="34" t="s">
        <v>116</v>
      </c>
      <c r="Z1090" s="29"/>
      <c r="AA1090" s="29"/>
      <c r="AB1090" s="29"/>
      <c r="AC1090" s="29" t="s">
        <v>3661</v>
      </c>
      <c r="AD1090" s="31" t="s">
        <v>30</v>
      </c>
      <c r="AE1090" s="31" t="s">
        <v>1348</v>
      </c>
    </row>
    <row r="1091" spans="1:31" ht="120.75" x14ac:dyDescent="0.25">
      <c r="A1091" s="24" t="s">
        <v>1046</v>
      </c>
      <c r="B1091" s="25">
        <v>5</v>
      </c>
      <c r="C1091" s="25" t="s">
        <v>30</v>
      </c>
      <c r="D1091" s="26" t="s">
        <v>145</v>
      </c>
      <c r="E1091" s="32" t="s">
        <v>3662</v>
      </c>
      <c r="F1091" s="32" t="s">
        <v>3663</v>
      </c>
      <c r="G1091" s="33" t="s">
        <v>3664</v>
      </c>
      <c r="H1091" s="32" t="s">
        <v>3665</v>
      </c>
      <c r="I1091" s="25">
        <v>2020</v>
      </c>
      <c r="J1091" s="25">
        <v>2030</v>
      </c>
      <c r="K1091" s="25" t="s">
        <v>36</v>
      </c>
      <c r="L1091" s="25"/>
      <c r="M1091" s="25" t="s">
        <v>139</v>
      </c>
      <c r="N1091" s="25" t="s">
        <v>2565</v>
      </c>
      <c r="O1091" s="25" t="s">
        <v>67</v>
      </c>
      <c r="P1091" s="26" t="s">
        <v>150</v>
      </c>
      <c r="Q1091" s="26"/>
      <c r="R1091" s="26"/>
      <c r="S1091" s="27" t="s">
        <v>3666</v>
      </c>
      <c r="T1091" s="27"/>
      <c r="U1091" s="27"/>
      <c r="V1091" s="28">
        <v>60000</v>
      </c>
      <c r="W1091" s="34"/>
      <c r="X1091" s="30">
        <v>60000</v>
      </c>
      <c r="Y1091" s="34" t="s">
        <v>116</v>
      </c>
      <c r="Z1091" s="29"/>
      <c r="AA1091" s="29"/>
      <c r="AB1091" s="29"/>
      <c r="AC1091" s="29" t="s">
        <v>3667</v>
      </c>
      <c r="AD1091" s="31" t="s">
        <v>30</v>
      </c>
      <c r="AE1091" s="31" t="s">
        <v>145</v>
      </c>
    </row>
    <row r="1092" spans="1:31" ht="36.75" x14ac:dyDescent="0.25">
      <c r="A1092" s="24" t="s">
        <v>1046</v>
      </c>
      <c r="B1092" s="25">
        <v>6</v>
      </c>
      <c r="C1092" s="25" t="s">
        <v>30</v>
      </c>
      <c r="D1092" s="26" t="s">
        <v>52</v>
      </c>
      <c r="E1092" s="32" t="s">
        <v>3668</v>
      </c>
      <c r="F1092" s="32" t="s">
        <v>3669</v>
      </c>
      <c r="G1092" s="33" t="s">
        <v>3670</v>
      </c>
      <c r="H1092" s="32" t="s">
        <v>3671</v>
      </c>
      <c r="I1092" s="25">
        <v>2019</v>
      </c>
      <c r="J1092" s="25">
        <v>2022</v>
      </c>
      <c r="K1092" s="25" t="s">
        <v>36</v>
      </c>
      <c r="L1092" s="25"/>
      <c r="M1092" s="25"/>
      <c r="N1092" s="25" t="s">
        <v>3672</v>
      </c>
      <c r="O1092" s="25" t="s">
        <v>3673</v>
      </c>
      <c r="P1092" s="26" t="s">
        <v>150</v>
      </c>
      <c r="Q1092" s="26" t="s">
        <v>39</v>
      </c>
      <c r="R1092" s="26"/>
      <c r="S1092" s="27" t="s">
        <v>3674</v>
      </c>
      <c r="T1092" s="27"/>
      <c r="U1092" s="27"/>
      <c r="V1092" s="28">
        <v>50000</v>
      </c>
      <c r="W1092" s="34"/>
      <c r="X1092" s="30">
        <v>50000</v>
      </c>
      <c r="Y1092" s="34" t="s">
        <v>62</v>
      </c>
      <c r="Z1092" s="29"/>
      <c r="AA1092" s="29"/>
      <c r="AB1092" s="29"/>
      <c r="AC1092" s="29"/>
      <c r="AD1092" s="31" t="s">
        <v>30</v>
      </c>
      <c r="AE1092" s="31" t="s">
        <v>52</v>
      </c>
    </row>
    <row r="1093" spans="1:31" ht="48.75" x14ac:dyDescent="0.25">
      <c r="A1093" s="24" t="s">
        <v>1046</v>
      </c>
      <c r="B1093" s="25">
        <v>7</v>
      </c>
      <c r="C1093" s="25" t="s">
        <v>30</v>
      </c>
      <c r="D1093" s="26" t="s">
        <v>52</v>
      </c>
      <c r="E1093" s="32" t="s">
        <v>3675</v>
      </c>
      <c r="F1093" s="32" t="s">
        <v>3189</v>
      </c>
      <c r="G1093" s="33" t="s">
        <v>3676</v>
      </c>
      <c r="H1093" s="32" t="s">
        <v>3677</v>
      </c>
      <c r="I1093" s="25">
        <v>2019</v>
      </c>
      <c r="J1093" s="25">
        <v>2030</v>
      </c>
      <c r="K1093" s="25" t="s">
        <v>36</v>
      </c>
      <c r="L1093" s="25"/>
      <c r="M1093" s="25" t="s">
        <v>139</v>
      </c>
      <c r="N1093" s="25" t="s">
        <v>3672</v>
      </c>
      <c r="O1093" s="25" t="s">
        <v>1097</v>
      </c>
      <c r="P1093" s="26" t="s">
        <v>123</v>
      </c>
      <c r="Q1093" s="26" t="s">
        <v>460</v>
      </c>
      <c r="R1093" s="26" t="s">
        <v>39</v>
      </c>
      <c r="S1093" s="27" t="s">
        <v>3678</v>
      </c>
      <c r="T1093" s="27"/>
      <c r="U1093" s="27"/>
      <c r="V1093" s="28">
        <v>40000</v>
      </c>
      <c r="W1093" s="34"/>
      <c r="X1093" s="30">
        <v>40000</v>
      </c>
      <c r="Y1093" s="34" t="s">
        <v>62</v>
      </c>
      <c r="Z1093" s="29"/>
      <c r="AA1093" s="29"/>
      <c r="AB1093" s="29"/>
      <c r="AC1093" s="29"/>
      <c r="AD1093" s="31" t="s">
        <v>30</v>
      </c>
      <c r="AE1093" s="31" t="s">
        <v>52</v>
      </c>
    </row>
    <row r="1094" spans="1:31" ht="48.75" x14ac:dyDescent="0.25">
      <c r="A1094" s="24" t="s">
        <v>1046</v>
      </c>
      <c r="B1094" s="25">
        <v>8</v>
      </c>
      <c r="C1094" s="25" t="s">
        <v>30</v>
      </c>
      <c r="D1094" s="26" t="s">
        <v>52</v>
      </c>
      <c r="E1094" s="32" t="s">
        <v>3679</v>
      </c>
      <c r="F1094" s="32" t="s">
        <v>3680</v>
      </c>
      <c r="G1094" s="33" t="s">
        <v>3681</v>
      </c>
      <c r="H1094" s="32" t="s">
        <v>3682</v>
      </c>
      <c r="I1094" s="25">
        <v>2022</v>
      </c>
      <c r="J1094" s="25">
        <v>2024</v>
      </c>
      <c r="K1094" s="25" t="s">
        <v>36</v>
      </c>
      <c r="L1094" s="25"/>
      <c r="M1094" s="25"/>
      <c r="N1094" s="25"/>
      <c r="O1094" s="25" t="s">
        <v>3647</v>
      </c>
      <c r="P1094" s="26" t="s">
        <v>605</v>
      </c>
      <c r="Q1094" s="26" t="s">
        <v>68</v>
      </c>
      <c r="R1094" s="26"/>
      <c r="S1094" s="27" t="s">
        <v>3683</v>
      </c>
      <c r="T1094" s="27"/>
      <c r="U1094" s="27"/>
      <c r="V1094" s="28">
        <v>30000</v>
      </c>
      <c r="W1094" s="34"/>
      <c r="X1094" s="30">
        <v>30000</v>
      </c>
      <c r="Y1094" s="34" t="s">
        <v>62</v>
      </c>
      <c r="Z1094" s="29"/>
      <c r="AA1094" s="29"/>
      <c r="AB1094" s="29"/>
      <c r="AC1094" s="29" t="s">
        <v>3684</v>
      </c>
      <c r="AD1094" s="31" t="s">
        <v>30</v>
      </c>
      <c r="AE1094" s="31" t="s">
        <v>52</v>
      </c>
    </row>
    <row r="1095" spans="1:31" ht="60.75" x14ac:dyDescent="0.25">
      <c r="A1095" s="24" t="s">
        <v>1046</v>
      </c>
      <c r="B1095" s="25">
        <v>9</v>
      </c>
      <c r="C1095" s="25" t="s">
        <v>30</v>
      </c>
      <c r="D1095" s="26" t="s">
        <v>52</v>
      </c>
      <c r="E1095" s="32" t="s">
        <v>3685</v>
      </c>
      <c r="F1095" s="32" t="s">
        <v>3686</v>
      </c>
      <c r="G1095" s="33" t="s">
        <v>3687</v>
      </c>
      <c r="H1095" s="32" t="s">
        <v>3671</v>
      </c>
      <c r="I1095" s="25">
        <v>2021</v>
      </c>
      <c r="J1095" s="25">
        <v>2030</v>
      </c>
      <c r="K1095" s="25" t="s">
        <v>36</v>
      </c>
      <c r="L1095" s="25"/>
      <c r="M1095" s="25"/>
      <c r="N1095" s="25"/>
      <c r="O1095" s="25" t="s">
        <v>3688</v>
      </c>
      <c r="P1095" s="26" t="s">
        <v>150</v>
      </c>
      <c r="Q1095" s="26"/>
      <c r="R1095" s="26"/>
      <c r="S1095" s="27" t="s">
        <v>3689</v>
      </c>
      <c r="T1095" s="27"/>
      <c r="U1095" s="27"/>
      <c r="V1095" s="28">
        <v>8000</v>
      </c>
      <c r="W1095" s="34"/>
      <c r="X1095" s="30">
        <v>8000</v>
      </c>
      <c r="Y1095" s="34" t="s">
        <v>42</v>
      </c>
      <c r="Z1095" s="29"/>
      <c r="AA1095" s="29"/>
      <c r="AB1095" s="29"/>
      <c r="AC1095" s="29" t="s">
        <v>3690</v>
      </c>
      <c r="AD1095" s="31" t="s">
        <v>30</v>
      </c>
      <c r="AE1095" s="31" t="s">
        <v>52</v>
      </c>
    </row>
    <row r="1096" spans="1:31" ht="60.75" x14ac:dyDescent="0.25">
      <c r="A1096" s="24" t="s">
        <v>1046</v>
      </c>
      <c r="B1096" s="25">
        <v>10</v>
      </c>
      <c r="C1096" s="25" t="s">
        <v>30</v>
      </c>
      <c r="D1096" s="26" t="s">
        <v>590</v>
      </c>
      <c r="E1096" s="32" t="s">
        <v>3691</v>
      </c>
      <c r="F1096" s="32" t="s">
        <v>3195</v>
      </c>
      <c r="G1096" s="33" t="s">
        <v>3692</v>
      </c>
      <c r="H1096" s="32" t="s">
        <v>3693</v>
      </c>
      <c r="I1096" s="25">
        <v>2019</v>
      </c>
      <c r="J1096" s="25">
        <v>2030</v>
      </c>
      <c r="K1096" s="25" t="s">
        <v>36</v>
      </c>
      <c r="L1096" s="25"/>
      <c r="M1096" s="25" t="s">
        <v>139</v>
      </c>
      <c r="N1096" s="25" t="s">
        <v>3694</v>
      </c>
      <c r="O1096" s="25" t="s">
        <v>37</v>
      </c>
      <c r="P1096" s="26" t="s">
        <v>308</v>
      </c>
      <c r="Q1096" s="26" t="s">
        <v>460</v>
      </c>
      <c r="R1096" s="26"/>
      <c r="S1096" s="27" t="s">
        <v>3695</v>
      </c>
      <c r="T1096" s="27"/>
      <c r="U1096" s="27"/>
      <c r="V1096" s="28">
        <v>120000</v>
      </c>
      <c r="W1096" s="34"/>
      <c r="X1096" s="30">
        <v>120000</v>
      </c>
      <c r="Y1096" s="34" t="s">
        <v>116</v>
      </c>
      <c r="Z1096" s="29"/>
      <c r="AA1096" s="29"/>
      <c r="AB1096" s="29"/>
      <c r="AC1096" s="29"/>
      <c r="AD1096" s="31" t="s">
        <v>30</v>
      </c>
      <c r="AE1096" s="31" t="s">
        <v>590</v>
      </c>
    </row>
    <row r="1097" spans="1:31" ht="60.75" x14ac:dyDescent="0.25">
      <c r="A1097" s="24" t="s">
        <v>1046</v>
      </c>
      <c r="B1097" s="25">
        <v>11</v>
      </c>
      <c r="C1097" s="25" t="s">
        <v>30</v>
      </c>
      <c r="D1097" s="26" t="s">
        <v>90</v>
      </c>
      <c r="E1097" s="32" t="s">
        <v>3696</v>
      </c>
      <c r="F1097" s="32" t="s">
        <v>3697</v>
      </c>
      <c r="G1097" s="33" t="s">
        <v>3698</v>
      </c>
      <c r="H1097" s="32" t="s">
        <v>3699</v>
      </c>
      <c r="I1097" s="25">
        <v>2018</v>
      </c>
      <c r="J1097" s="25">
        <v>2026</v>
      </c>
      <c r="K1097" s="25" t="s">
        <v>36</v>
      </c>
      <c r="L1097" s="25"/>
      <c r="M1097" s="25"/>
      <c r="N1097" s="25"/>
      <c r="O1097" s="25" t="s">
        <v>3647</v>
      </c>
      <c r="P1097" s="26" t="s">
        <v>144</v>
      </c>
      <c r="Q1097" s="26" t="s">
        <v>68</v>
      </c>
      <c r="R1097" s="26" t="s">
        <v>605</v>
      </c>
      <c r="S1097" s="27" t="s">
        <v>2919</v>
      </c>
      <c r="T1097" s="27"/>
      <c r="U1097" s="27"/>
      <c r="V1097" s="28">
        <v>20000</v>
      </c>
      <c r="W1097" s="34"/>
      <c r="X1097" s="30">
        <v>20000</v>
      </c>
      <c r="Y1097" s="34" t="s">
        <v>62</v>
      </c>
      <c r="Z1097" s="29"/>
      <c r="AA1097" s="29"/>
      <c r="AB1097" s="29"/>
      <c r="AC1097" s="29"/>
      <c r="AD1097" s="31" t="s">
        <v>30</v>
      </c>
      <c r="AE1097" s="31" t="s">
        <v>90</v>
      </c>
    </row>
    <row r="1098" spans="1:31" ht="48.75" x14ac:dyDescent="0.25">
      <c r="A1098" s="24" t="s">
        <v>1046</v>
      </c>
      <c r="B1098" s="25">
        <v>12</v>
      </c>
      <c r="C1098" s="25" t="s">
        <v>30</v>
      </c>
      <c r="D1098" s="26" t="s">
        <v>90</v>
      </c>
      <c r="E1098" s="32" t="s">
        <v>3700</v>
      </c>
      <c r="F1098" s="32" t="s">
        <v>1450</v>
      </c>
      <c r="G1098" s="33" t="s">
        <v>3701</v>
      </c>
      <c r="H1098" s="32" t="s">
        <v>3677</v>
      </c>
      <c r="I1098" s="25">
        <v>2018</v>
      </c>
      <c r="J1098" s="25">
        <v>2030</v>
      </c>
      <c r="K1098" s="25" t="s">
        <v>36</v>
      </c>
      <c r="L1098" s="25"/>
      <c r="M1098" s="25" t="s">
        <v>139</v>
      </c>
      <c r="N1098" s="25"/>
      <c r="O1098" s="25" t="s">
        <v>1097</v>
      </c>
      <c r="P1098" s="26" t="s">
        <v>123</v>
      </c>
      <c r="Q1098" s="26" t="s">
        <v>39</v>
      </c>
      <c r="R1098" s="26" t="s">
        <v>40</v>
      </c>
      <c r="S1098" s="27" t="s">
        <v>3702</v>
      </c>
      <c r="T1098" s="27"/>
      <c r="U1098" s="27"/>
      <c r="V1098" s="28">
        <v>35000</v>
      </c>
      <c r="W1098" s="34"/>
      <c r="X1098" s="30">
        <v>35000</v>
      </c>
      <c r="Y1098" s="34" t="s">
        <v>3703</v>
      </c>
      <c r="Z1098" s="29"/>
      <c r="AA1098" s="29"/>
      <c r="AB1098" s="29"/>
      <c r="AC1098" s="29"/>
      <c r="AD1098" s="31" t="s">
        <v>30</v>
      </c>
      <c r="AE1098" s="31" t="s">
        <v>90</v>
      </c>
    </row>
    <row r="1099" spans="1:31" ht="48.75" x14ac:dyDescent="0.25">
      <c r="A1099" s="24" t="s">
        <v>1046</v>
      </c>
      <c r="B1099" s="25">
        <v>13</v>
      </c>
      <c r="C1099" s="25" t="s">
        <v>30</v>
      </c>
      <c r="D1099" s="26" t="s">
        <v>47</v>
      </c>
      <c r="E1099" s="32" t="s">
        <v>3235</v>
      </c>
      <c r="F1099" s="32" t="s">
        <v>3704</v>
      </c>
      <c r="G1099" s="33" t="s">
        <v>3705</v>
      </c>
      <c r="H1099" s="32" t="s">
        <v>3706</v>
      </c>
      <c r="I1099" s="25">
        <v>2019</v>
      </c>
      <c r="J1099" s="25">
        <v>2030</v>
      </c>
      <c r="K1099" s="25" t="s">
        <v>36</v>
      </c>
      <c r="L1099" s="25"/>
      <c r="M1099" s="25" t="s">
        <v>139</v>
      </c>
      <c r="N1099" s="25"/>
      <c r="O1099" s="25" t="s">
        <v>67</v>
      </c>
      <c r="P1099" s="26" t="s">
        <v>248</v>
      </c>
      <c r="Q1099" s="26" t="s">
        <v>307</v>
      </c>
      <c r="R1099" s="26"/>
      <c r="S1099" s="27" t="s">
        <v>2259</v>
      </c>
      <c r="T1099" s="27"/>
      <c r="U1099" s="27"/>
      <c r="V1099" s="28">
        <v>18000</v>
      </c>
      <c r="W1099" s="34"/>
      <c r="X1099" s="30">
        <v>18000</v>
      </c>
      <c r="Y1099" s="34" t="s">
        <v>42</v>
      </c>
      <c r="Z1099" s="29"/>
      <c r="AA1099" s="29"/>
      <c r="AB1099" s="29"/>
      <c r="AC1099" s="29" t="s">
        <v>3707</v>
      </c>
      <c r="AD1099" s="31" t="s">
        <v>30</v>
      </c>
      <c r="AE1099" s="31" t="s">
        <v>47</v>
      </c>
    </row>
    <row r="1100" spans="1:31" ht="48.75" x14ac:dyDescent="0.25">
      <c r="A1100" s="24" t="s">
        <v>1046</v>
      </c>
      <c r="B1100" s="25">
        <v>14</v>
      </c>
      <c r="C1100" s="25" t="s">
        <v>30</v>
      </c>
      <c r="D1100" s="26" t="s">
        <v>291</v>
      </c>
      <c r="E1100" s="32" t="s">
        <v>3708</v>
      </c>
      <c r="F1100" s="32" t="s">
        <v>3709</v>
      </c>
      <c r="G1100" s="33" t="s">
        <v>3710</v>
      </c>
      <c r="H1100" s="32" t="s">
        <v>3711</v>
      </c>
      <c r="I1100" s="25">
        <v>2019</v>
      </c>
      <c r="J1100" s="25">
        <v>2030</v>
      </c>
      <c r="K1100" s="25" t="s">
        <v>36</v>
      </c>
      <c r="L1100" s="25"/>
      <c r="M1100" s="25" t="s">
        <v>139</v>
      </c>
      <c r="N1100" s="25"/>
      <c r="O1100" s="25" t="s">
        <v>37</v>
      </c>
      <c r="P1100" s="26" t="s">
        <v>461</v>
      </c>
      <c r="Q1100" s="26" t="s">
        <v>317</v>
      </c>
      <c r="R1100" s="26" t="s">
        <v>605</v>
      </c>
      <c r="S1100" s="27" t="s">
        <v>3712</v>
      </c>
      <c r="T1100" s="27"/>
      <c r="U1100" s="27"/>
      <c r="V1100" s="28" t="s">
        <v>3713</v>
      </c>
      <c r="W1100" s="34"/>
      <c r="X1100" s="30">
        <v>6000</v>
      </c>
      <c r="Y1100" s="34" t="s">
        <v>42</v>
      </c>
      <c r="Z1100" s="29"/>
      <c r="AA1100" s="29"/>
      <c r="AB1100" s="29"/>
      <c r="AC1100" s="29" t="s">
        <v>3714</v>
      </c>
      <c r="AD1100" s="31" t="s">
        <v>30</v>
      </c>
      <c r="AE1100" s="31" t="s">
        <v>291</v>
      </c>
    </row>
    <row r="1101" spans="1:31" ht="36.75" x14ac:dyDescent="0.25">
      <c r="A1101" s="24" t="s">
        <v>1046</v>
      </c>
      <c r="B1101" s="25">
        <v>15</v>
      </c>
      <c r="C1101" s="25" t="s">
        <v>30</v>
      </c>
      <c r="D1101" s="26" t="s">
        <v>291</v>
      </c>
      <c r="E1101" s="32" t="s">
        <v>3715</v>
      </c>
      <c r="F1101" s="32" t="s">
        <v>1461</v>
      </c>
      <c r="G1101" s="33" t="s">
        <v>3716</v>
      </c>
      <c r="H1101" s="32" t="s">
        <v>3717</v>
      </c>
      <c r="I1101" s="25">
        <v>2018</v>
      </c>
      <c r="J1101" s="25">
        <v>2030</v>
      </c>
      <c r="K1101" s="25" t="s">
        <v>36</v>
      </c>
      <c r="L1101" s="25"/>
      <c r="M1101" s="25"/>
      <c r="N1101" s="25"/>
      <c r="O1101" s="25" t="s">
        <v>3647</v>
      </c>
      <c r="P1101" s="26" t="s">
        <v>461</v>
      </c>
      <c r="Q1101" s="26" t="s">
        <v>317</v>
      </c>
      <c r="R1101" s="26" t="s">
        <v>80</v>
      </c>
      <c r="S1101" s="27" t="s">
        <v>2942</v>
      </c>
      <c r="T1101" s="27"/>
      <c r="U1101" s="27"/>
      <c r="V1101" s="28" t="s">
        <v>3718</v>
      </c>
      <c r="W1101" s="34"/>
      <c r="X1101" s="30">
        <v>10000</v>
      </c>
      <c r="Y1101" s="34" t="s">
        <v>42</v>
      </c>
      <c r="Z1101" s="29"/>
      <c r="AA1101" s="29"/>
      <c r="AB1101" s="29"/>
      <c r="AC1101" s="29" t="s">
        <v>3714</v>
      </c>
      <c r="AD1101" s="31" t="s">
        <v>30</v>
      </c>
      <c r="AE1101" s="31" t="s">
        <v>291</v>
      </c>
    </row>
    <row r="1102" spans="1:31" ht="72.75" x14ac:dyDescent="0.25">
      <c r="A1102" s="24" t="s">
        <v>1046</v>
      </c>
      <c r="B1102" s="25">
        <v>16</v>
      </c>
      <c r="C1102" s="25" t="s">
        <v>30</v>
      </c>
      <c r="D1102" s="26" t="s">
        <v>181</v>
      </c>
      <c r="E1102" s="32" t="s">
        <v>3719</v>
      </c>
      <c r="F1102" s="32" t="s">
        <v>3260</v>
      </c>
      <c r="G1102" s="33" t="s">
        <v>3720</v>
      </c>
      <c r="H1102" s="32" t="s">
        <v>181</v>
      </c>
      <c r="I1102" s="25">
        <v>2019</v>
      </c>
      <c r="J1102" s="25">
        <v>2021</v>
      </c>
      <c r="K1102" s="25" t="s">
        <v>36</v>
      </c>
      <c r="L1102" s="25"/>
      <c r="M1102" s="25"/>
      <c r="N1102" s="25" t="s">
        <v>3721</v>
      </c>
      <c r="O1102" s="25"/>
      <c r="P1102" s="26" t="s">
        <v>186</v>
      </c>
      <c r="Q1102" s="26" t="s">
        <v>461</v>
      </c>
      <c r="R1102" s="26" t="s">
        <v>317</v>
      </c>
      <c r="S1102" s="27" t="s">
        <v>3722</v>
      </c>
      <c r="T1102" s="27"/>
      <c r="U1102" s="27"/>
      <c r="V1102" s="28"/>
      <c r="W1102" s="34"/>
      <c r="X1102" s="30">
        <v>0</v>
      </c>
      <c r="Y1102" s="34" t="s">
        <v>42</v>
      </c>
      <c r="Z1102" s="29"/>
      <c r="AA1102" s="29"/>
      <c r="AB1102" s="29"/>
      <c r="AC1102" s="29"/>
      <c r="AD1102" s="31" t="s">
        <v>30</v>
      </c>
      <c r="AE1102" s="31" t="s">
        <v>181</v>
      </c>
    </row>
    <row r="1103" spans="1:31" ht="60.75" x14ac:dyDescent="0.25">
      <c r="A1103" s="24" t="s">
        <v>1046</v>
      </c>
      <c r="B1103" s="25">
        <v>17</v>
      </c>
      <c r="C1103" s="25" t="s">
        <v>30</v>
      </c>
      <c r="D1103" s="26" t="s">
        <v>31</v>
      </c>
      <c r="E1103" s="32" t="s">
        <v>3723</v>
      </c>
      <c r="F1103" s="32" t="s">
        <v>3724</v>
      </c>
      <c r="G1103" s="33" t="s">
        <v>3725</v>
      </c>
      <c r="H1103" s="32" t="s">
        <v>3726</v>
      </c>
      <c r="I1103" s="25">
        <v>2019</v>
      </c>
      <c r="J1103" s="25">
        <v>2022</v>
      </c>
      <c r="K1103" s="25" t="s">
        <v>36</v>
      </c>
      <c r="L1103" s="25"/>
      <c r="M1103" s="25"/>
      <c r="N1103" s="25"/>
      <c r="O1103" s="25"/>
      <c r="P1103" s="26" t="s">
        <v>460</v>
      </c>
      <c r="Q1103" s="26" t="s">
        <v>461</v>
      </c>
      <c r="R1103" s="26" t="s">
        <v>144</v>
      </c>
      <c r="S1103" s="27" t="s">
        <v>2863</v>
      </c>
      <c r="T1103" s="27"/>
      <c r="U1103" s="27"/>
      <c r="V1103" s="28"/>
      <c r="W1103" s="34"/>
      <c r="X1103" s="30">
        <v>0</v>
      </c>
      <c r="Y1103" s="34" t="s">
        <v>42</v>
      </c>
      <c r="Z1103" s="29"/>
      <c r="AA1103" s="29"/>
      <c r="AB1103" s="29"/>
      <c r="AC1103" s="29"/>
      <c r="AD1103" s="31" t="s">
        <v>30</v>
      </c>
      <c r="AE1103" s="31" t="s">
        <v>31</v>
      </c>
    </row>
    <row r="1104" spans="1:31" ht="36.75" x14ac:dyDescent="0.25">
      <c r="A1104" s="24" t="s">
        <v>1046</v>
      </c>
      <c r="B1104" s="25">
        <v>18</v>
      </c>
      <c r="C1104" s="25" t="s">
        <v>30</v>
      </c>
      <c r="D1104" s="26" t="s">
        <v>181</v>
      </c>
      <c r="E1104" s="32" t="s">
        <v>3727</v>
      </c>
      <c r="F1104" s="32" t="s">
        <v>3728</v>
      </c>
      <c r="G1104" s="33" t="s">
        <v>3729</v>
      </c>
      <c r="H1104" s="32" t="s">
        <v>3730</v>
      </c>
      <c r="I1104" s="25">
        <v>2019</v>
      </c>
      <c r="J1104" s="25">
        <v>2030</v>
      </c>
      <c r="K1104" s="25" t="s">
        <v>36</v>
      </c>
      <c r="L1104" s="25"/>
      <c r="M1104" s="25"/>
      <c r="N1104" s="25"/>
      <c r="O1104" s="25"/>
      <c r="P1104" s="26" t="s">
        <v>460</v>
      </c>
      <c r="Q1104" s="26" t="s">
        <v>461</v>
      </c>
      <c r="R1104" s="26" t="s">
        <v>144</v>
      </c>
      <c r="S1104" s="27" t="s">
        <v>2863</v>
      </c>
      <c r="T1104" s="27"/>
      <c r="U1104" s="27"/>
      <c r="V1104" s="28"/>
      <c r="W1104" s="34"/>
      <c r="X1104" s="30">
        <v>0</v>
      </c>
      <c r="Y1104" s="34" t="s">
        <v>42</v>
      </c>
      <c r="Z1104" s="29"/>
      <c r="AA1104" s="29"/>
      <c r="AB1104" s="29"/>
      <c r="AC1104" s="29" t="s">
        <v>3661</v>
      </c>
      <c r="AD1104" s="31" t="s">
        <v>30</v>
      </c>
      <c r="AE1104" s="31" t="s">
        <v>181</v>
      </c>
    </row>
    <row r="1105" spans="1:31" ht="60.75" x14ac:dyDescent="0.25">
      <c r="A1105" s="24" t="s">
        <v>1046</v>
      </c>
      <c r="B1105" s="25">
        <v>19</v>
      </c>
      <c r="C1105" s="25" t="s">
        <v>30</v>
      </c>
      <c r="D1105" s="26" t="s">
        <v>181</v>
      </c>
      <c r="E1105" s="32" t="s">
        <v>3731</v>
      </c>
      <c r="F1105" s="32" t="s">
        <v>3732</v>
      </c>
      <c r="G1105" s="33" t="s">
        <v>3733</v>
      </c>
      <c r="H1105" s="32" t="s">
        <v>3734</v>
      </c>
      <c r="I1105" s="25">
        <v>2019</v>
      </c>
      <c r="J1105" s="25">
        <v>2030</v>
      </c>
      <c r="K1105" s="25" t="s">
        <v>36</v>
      </c>
      <c r="L1105" s="25"/>
      <c r="M1105" s="25" t="s">
        <v>139</v>
      </c>
      <c r="N1105" s="25"/>
      <c r="O1105" s="25" t="s">
        <v>37</v>
      </c>
      <c r="P1105" s="26" t="s">
        <v>307</v>
      </c>
      <c r="Q1105" s="26" t="s">
        <v>461</v>
      </c>
      <c r="R1105" s="26"/>
      <c r="S1105" s="27" t="s">
        <v>3735</v>
      </c>
      <c r="T1105" s="27"/>
      <c r="U1105" s="27"/>
      <c r="V1105" s="28" t="s">
        <v>3718</v>
      </c>
      <c r="W1105" s="34"/>
      <c r="X1105" s="30">
        <v>10000</v>
      </c>
      <c r="Y1105" s="34" t="s">
        <v>42</v>
      </c>
      <c r="Z1105" s="29"/>
      <c r="AA1105" s="29"/>
      <c r="AB1105" s="29"/>
      <c r="AC1105" s="29" t="s">
        <v>3736</v>
      </c>
      <c r="AD1105" s="31" t="s">
        <v>30</v>
      </c>
      <c r="AE1105" s="31" t="s">
        <v>181</v>
      </c>
    </row>
    <row r="1106" spans="1:31" ht="84.75" x14ac:dyDescent="0.25">
      <c r="A1106" s="24" t="s">
        <v>1046</v>
      </c>
      <c r="B1106" s="25">
        <v>20</v>
      </c>
      <c r="C1106" s="25" t="s">
        <v>30</v>
      </c>
      <c r="D1106" s="26" t="s">
        <v>106</v>
      </c>
      <c r="E1106" s="32" t="s">
        <v>3737</v>
      </c>
      <c r="F1106" s="32" t="s">
        <v>3738</v>
      </c>
      <c r="G1106" s="33" t="s">
        <v>3739</v>
      </c>
      <c r="H1106" s="32" t="s">
        <v>3740</v>
      </c>
      <c r="I1106" s="25">
        <v>2018</v>
      </c>
      <c r="J1106" s="25">
        <v>2030</v>
      </c>
      <c r="K1106" s="25" t="s">
        <v>36</v>
      </c>
      <c r="L1106" s="25" t="s">
        <v>139</v>
      </c>
      <c r="M1106" s="25"/>
      <c r="N1106" s="25"/>
      <c r="O1106" s="25"/>
      <c r="P1106" s="26" t="s">
        <v>186</v>
      </c>
      <c r="Q1106" s="26"/>
      <c r="R1106" s="26"/>
      <c r="S1106" s="27" t="s">
        <v>3741</v>
      </c>
      <c r="T1106" s="27"/>
      <c r="U1106" s="27"/>
      <c r="V1106" s="28" t="s">
        <v>3742</v>
      </c>
      <c r="W1106" s="34"/>
      <c r="X1106" s="30">
        <v>15000</v>
      </c>
      <c r="Y1106" s="34" t="s">
        <v>42</v>
      </c>
      <c r="Z1106" s="29"/>
      <c r="AA1106" s="29"/>
      <c r="AB1106" s="29"/>
      <c r="AC1106" s="29" t="s">
        <v>3743</v>
      </c>
      <c r="AD1106" s="31" t="s">
        <v>30</v>
      </c>
      <c r="AE1106" s="31" t="s">
        <v>106</v>
      </c>
    </row>
    <row r="1107" spans="1:31" ht="36.75" x14ac:dyDescent="0.25">
      <c r="A1107" s="24" t="s">
        <v>1046</v>
      </c>
      <c r="B1107" s="25">
        <v>21</v>
      </c>
      <c r="C1107" s="25" t="s">
        <v>30</v>
      </c>
      <c r="D1107" s="26" t="s">
        <v>106</v>
      </c>
      <c r="E1107" s="32" t="s">
        <v>3744</v>
      </c>
      <c r="F1107" s="32" t="s">
        <v>3745</v>
      </c>
      <c r="G1107" s="33" t="s">
        <v>3746</v>
      </c>
      <c r="H1107" s="32" t="s">
        <v>3747</v>
      </c>
      <c r="I1107" s="25">
        <v>2019</v>
      </c>
      <c r="J1107" s="25">
        <v>2030</v>
      </c>
      <c r="K1107" s="25" t="s">
        <v>36</v>
      </c>
      <c r="L1107" s="25"/>
      <c r="M1107" s="25" t="s">
        <v>139</v>
      </c>
      <c r="N1107" s="25" t="s">
        <v>3748</v>
      </c>
      <c r="O1107" s="25" t="s">
        <v>37</v>
      </c>
      <c r="P1107" s="26" t="s">
        <v>186</v>
      </c>
      <c r="Q1107" s="26"/>
      <c r="R1107" s="26"/>
      <c r="S1107" s="27" t="s">
        <v>3749</v>
      </c>
      <c r="T1107" s="27"/>
      <c r="U1107" s="27"/>
      <c r="V1107" s="28">
        <v>12000</v>
      </c>
      <c r="W1107" s="34"/>
      <c r="X1107" s="30">
        <v>12000</v>
      </c>
      <c r="Y1107" s="34" t="s">
        <v>42</v>
      </c>
      <c r="Z1107" s="29"/>
      <c r="AA1107" s="29"/>
      <c r="AB1107" s="29"/>
      <c r="AC1107" s="29"/>
      <c r="AD1107" s="31" t="s">
        <v>30</v>
      </c>
      <c r="AE1107" s="31" t="s">
        <v>106</v>
      </c>
    </row>
    <row r="1108" spans="1:31" ht="60.75" x14ac:dyDescent="0.25">
      <c r="A1108" s="24" t="s">
        <v>1047</v>
      </c>
      <c r="B1108" s="25">
        <v>1</v>
      </c>
      <c r="C1108" s="25" t="s">
        <v>30</v>
      </c>
      <c r="D1108" s="26" t="s">
        <v>106</v>
      </c>
      <c r="E1108" s="32" t="s">
        <v>3985</v>
      </c>
      <c r="F1108" s="32" t="s">
        <v>3986</v>
      </c>
      <c r="G1108" s="33"/>
      <c r="H1108" s="32" t="s">
        <v>3375</v>
      </c>
      <c r="I1108" s="25">
        <v>2019</v>
      </c>
      <c r="J1108" s="25">
        <v>2030</v>
      </c>
      <c r="K1108" s="25" t="s">
        <v>36</v>
      </c>
      <c r="L1108" s="25"/>
      <c r="M1108" s="25" t="s">
        <v>139</v>
      </c>
      <c r="N1108" s="25" t="s">
        <v>3987</v>
      </c>
      <c r="O1108" s="25" t="s">
        <v>1492</v>
      </c>
      <c r="P1108" s="26" t="s">
        <v>186</v>
      </c>
      <c r="Q1108" s="26"/>
      <c r="R1108" s="26"/>
      <c r="S1108" s="27"/>
      <c r="T1108" s="27"/>
      <c r="U1108" s="27"/>
      <c r="V1108" s="28">
        <v>0</v>
      </c>
      <c r="W1108" s="34">
        <v>0</v>
      </c>
      <c r="X1108" s="30">
        <v>0</v>
      </c>
      <c r="Y1108" s="34" t="s">
        <v>42</v>
      </c>
      <c r="Z1108" s="29"/>
      <c r="AA1108" s="29"/>
      <c r="AB1108" s="29"/>
      <c r="AC1108" s="29"/>
      <c r="AD1108" s="31" t="s">
        <v>30</v>
      </c>
      <c r="AE1108" s="31" t="s">
        <v>106</v>
      </c>
    </row>
    <row r="1109" spans="1:31" ht="24.75" x14ac:dyDescent="0.25">
      <c r="A1109" s="24" t="s">
        <v>1047</v>
      </c>
      <c r="B1109" s="25">
        <v>2</v>
      </c>
      <c r="C1109" s="25" t="s">
        <v>30</v>
      </c>
      <c r="D1109" s="26" t="s">
        <v>31</v>
      </c>
      <c r="E1109" s="32" t="s">
        <v>3988</v>
      </c>
      <c r="F1109" s="32" t="s">
        <v>3989</v>
      </c>
      <c r="G1109" s="33"/>
      <c r="H1109" s="32" t="s">
        <v>2337</v>
      </c>
      <c r="I1109" s="25">
        <v>2020</v>
      </c>
      <c r="J1109" s="25">
        <v>2021</v>
      </c>
      <c r="K1109" s="25" t="s">
        <v>36</v>
      </c>
      <c r="L1109" s="25"/>
      <c r="M1109" s="25" t="s">
        <v>139</v>
      </c>
      <c r="N1109" s="25" t="s">
        <v>3987</v>
      </c>
      <c r="O1109" s="25" t="s">
        <v>1492</v>
      </c>
      <c r="P1109" s="26"/>
      <c r="Q1109" s="26"/>
      <c r="R1109" s="26"/>
      <c r="S1109" s="27"/>
      <c r="T1109" s="27"/>
      <c r="U1109" s="27"/>
      <c r="V1109" s="28">
        <v>18000</v>
      </c>
      <c r="W1109" s="34">
        <v>0</v>
      </c>
      <c r="X1109" s="30">
        <v>18000</v>
      </c>
      <c r="Y1109" s="34" t="s">
        <v>42</v>
      </c>
      <c r="Z1109" s="29"/>
      <c r="AA1109" s="29"/>
      <c r="AB1109" s="29"/>
      <c r="AC1109" s="29"/>
      <c r="AD1109" s="31" t="s">
        <v>30</v>
      </c>
      <c r="AE1109" s="31" t="s">
        <v>31</v>
      </c>
    </row>
    <row r="1110" spans="1:31" ht="60.75" x14ac:dyDescent="0.25">
      <c r="A1110" s="24" t="s">
        <v>1047</v>
      </c>
      <c r="B1110" s="25">
        <v>3</v>
      </c>
      <c r="C1110" s="25" t="s">
        <v>233</v>
      </c>
      <c r="D1110" s="26" t="s">
        <v>90</v>
      </c>
      <c r="E1110" s="32" t="s">
        <v>3990</v>
      </c>
      <c r="F1110" s="32" t="s">
        <v>3991</v>
      </c>
      <c r="G1110" s="33"/>
      <c r="H1110" s="32" t="s">
        <v>300</v>
      </c>
      <c r="I1110" s="25">
        <v>2018</v>
      </c>
      <c r="J1110" s="25">
        <v>2020</v>
      </c>
      <c r="K1110" s="25" t="s">
        <v>57</v>
      </c>
      <c r="L1110" s="25"/>
      <c r="M1110" s="25" t="s">
        <v>139</v>
      </c>
      <c r="N1110" s="25" t="s">
        <v>602</v>
      </c>
      <c r="O1110" s="25" t="s">
        <v>1492</v>
      </c>
      <c r="P1110" s="26"/>
      <c r="Q1110" s="26"/>
      <c r="R1110" s="26"/>
      <c r="S1110" s="27"/>
      <c r="T1110" s="27"/>
      <c r="U1110" s="27"/>
      <c r="V1110" s="28">
        <v>0</v>
      </c>
      <c r="W1110" s="34">
        <v>0</v>
      </c>
      <c r="X1110" s="30">
        <v>0</v>
      </c>
      <c r="Y1110" s="34" t="s">
        <v>42</v>
      </c>
      <c r="Z1110" s="29"/>
      <c r="AA1110" s="29"/>
      <c r="AB1110" s="29"/>
      <c r="AC1110" s="29"/>
      <c r="AD1110" s="31" t="s">
        <v>233</v>
      </c>
      <c r="AE1110" s="31" t="s">
        <v>90</v>
      </c>
    </row>
    <row r="1111" spans="1:31" ht="36.75" x14ac:dyDescent="0.25">
      <c r="A1111" s="24" t="s">
        <v>1047</v>
      </c>
      <c r="B1111" s="25">
        <v>4</v>
      </c>
      <c r="C1111" s="25" t="s">
        <v>30</v>
      </c>
      <c r="D1111" s="26" t="s">
        <v>31</v>
      </c>
      <c r="E1111" s="32" t="s">
        <v>3992</v>
      </c>
      <c r="F1111" s="32" t="s">
        <v>3993</v>
      </c>
      <c r="G1111" s="33"/>
      <c r="H1111" s="32" t="s">
        <v>3994</v>
      </c>
      <c r="I1111" s="25">
        <v>2010</v>
      </c>
      <c r="J1111" s="25">
        <v>2030</v>
      </c>
      <c r="K1111" s="25" t="s">
        <v>246</v>
      </c>
      <c r="L1111" s="25"/>
      <c r="M1111" s="25"/>
      <c r="N1111" s="25" t="s">
        <v>3987</v>
      </c>
      <c r="O1111" s="25" t="s">
        <v>1492</v>
      </c>
      <c r="P1111" s="26"/>
      <c r="Q1111" s="26"/>
      <c r="R1111" s="26"/>
      <c r="S1111" s="27"/>
      <c r="T1111" s="27"/>
      <c r="U1111" s="27"/>
      <c r="V1111" s="28">
        <v>0</v>
      </c>
      <c r="W1111" s="34">
        <v>0</v>
      </c>
      <c r="X1111" s="30">
        <v>0</v>
      </c>
      <c r="Y1111" s="34" t="s">
        <v>3762</v>
      </c>
      <c r="Z1111" s="29"/>
      <c r="AA1111" s="29"/>
      <c r="AB1111" s="29"/>
      <c r="AC1111" s="29"/>
      <c r="AD1111" s="31" t="s">
        <v>30</v>
      </c>
      <c r="AE1111" s="31" t="s">
        <v>31</v>
      </c>
    </row>
    <row r="1112" spans="1:31" ht="48.75" x14ac:dyDescent="0.25">
      <c r="A1112" s="24" t="s">
        <v>1047</v>
      </c>
      <c r="B1112" s="25">
        <v>5</v>
      </c>
      <c r="C1112" s="25" t="s">
        <v>30</v>
      </c>
      <c r="D1112" s="26" t="s">
        <v>31</v>
      </c>
      <c r="E1112" s="32" t="s">
        <v>3995</v>
      </c>
      <c r="F1112" s="32" t="s">
        <v>3996</v>
      </c>
      <c r="G1112" s="33"/>
      <c r="H1112" s="32" t="s">
        <v>2337</v>
      </c>
      <c r="I1112" s="25">
        <v>2009</v>
      </c>
      <c r="J1112" s="25">
        <v>2030</v>
      </c>
      <c r="K1112" s="25" t="s">
        <v>246</v>
      </c>
      <c r="L1112" s="25"/>
      <c r="M1112" s="25"/>
      <c r="N1112" s="25" t="s">
        <v>3987</v>
      </c>
      <c r="O1112" s="25" t="s">
        <v>1492</v>
      </c>
      <c r="P1112" s="26"/>
      <c r="Q1112" s="26"/>
      <c r="R1112" s="26"/>
      <c r="S1112" s="27"/>
      <c r="T1112" s="27"/>
      <c r="U1112" s="27"/>
      <c r="V1112" s="28"/>
      <c r="W1112" s="34"/>
      <c r="X1112" s="30">
        <v>0</v>
      </c>
      <c r="Y1112" s="34" t="s">
        <v>42</v>
      </c>
      <c r="Z1112" s="29"/>
      <c r="AA1112" s="29"/>
      <c r="AB1112" s="29"/>
      <c r="AC1112" s="29"/>
      <c r="AD1112" s="31" t="s">
        <v>30</v>
      </c>
      <c r="AE1112" s="31" t="s">
        <v>31</v>
      </c>
    </row>
    <row r="1113" spans="1:31" ht="48.75" x14ac:dyDescent="0.25">
      <c r="A1113" s="24" t="s">
        <v>1047</v>
      </c>
      <c r="B1113" s="25">
        <v>6</v>
      </c>
      <c r="C1113" s="25" t="s">
        <v>30</v>
      </c>
      <c r="D1113" s="26" t="s">
        <v>1348</v>
      </c>
      <c r="E1113" s="32" t="s">
        <v>3997</v>
      </c>
      <c r="F1113" s="32" t="s">
        <v>3998</v>
      </c>
      <c r="G1113" s="33"/>
      <c r="H1113" s="32" t="s">
        <v>1529</v>
      </c>
      <c r="I1113" s="25">
        <v>2018</v>
      </c>
      <c r="J1113" s="25">
        <v>2025</v>
      </c>
      <c r="K1113" s="25" t="s">
        <v>57</v>
      </c>
      <c r="L1113" s="25"/>
      <c r="M1113" s="25"/>
      <c r="N1113" s="25" t="s">
        <v>3987</v>
      </c>
      <c r="O1113" s="25" t="s">
        <v>1492</v>
      </c>
      <c r="P1113" s="26"/>
      <c r="Q1113" s="26"/>
      <c r="R1113" s="26"/>
      <c r="S1113" s="27"/>
      <c r="T1113" s="27"/>
      <c r="U1113" s="27"/>
      <c r="V1113" s="28"/>
      <c r="W1113" s="34"/>
      <c r="X1113" s="30">
        <v>0</v>
      </c>
      <c r="Y1113" s="34" t="s">
        <v>2869</v>
      </c>
      <c r="Z1113" s="29"/>
      <c r="AA1113" s="29"/>
      <c r="AB1113" s="29"/>
      <c r="AC1113" s="29"/>
      <c r="AD1113" s="31" t="s">
        <v>30</v>
      </c>
      <c r="AE1113" s="31" t="s">
        <v>1348</v>
      </c>
    </row>
    <row r="1114" spans="1:31" ht="24.75" x14ac:dyDescent="0.25">
      <c r="A1114" s="24" t="s">
        <v>1047</v>
      </c>
      <c r="B1114" s="25">
        <v>7</v>
      </c>
      <c r="C1114" s="25" t="s">
        <v>30</v>
      </c>
      <c r="D1114" s="26" t="s">
        <v>135</v>
      </c>
      <c r="E1114" s="32" t="s">
        <v>3999</v>
      </c>
      <c r="F1114" s="32" t="s">
        <v>4000</v>
      </c>
      <c r="G1114" s="33"/>
      <c r="H1114" s="32" t="s">
        <v>4001</v>
      </c>
      <c r="I1114" s="25">
        <v>2017</v>
      </c>
      <c r="J1114" s="25">
        <v>2025</v>
      </c>
      <c r="K1114" s="25" t="s">
        <v>57</v>
      </c>
      <c r="L1114" s="25"/>
      <c r="M1114" s="25"/>
      <c r="N1114" s="25" t="s">
        <v>3987</v>
      </c>
      <c r="O1114" s="25" t="s">
        <v>37</v>
      </c>
      <c r="P1114" s="26" t="s">
        <v>605</v>
      </c>
      <c r="Q1114" s="26"/>
      <c r="R1114" s="26"/>
      <c r="S1114" s="27"/>
      <c r="T1114" s="27"/>
      <c r="U1114" s="27"/>
      <c r="V1114" s="28">
        <v>125000</v>
      </c>
      <c r="W1114" s="34"/>
      <c r="X1114" s="30">
        <v>125000</v>
      </c>
      <c r="Y1114" s="34" t="s">
        <v>2869</v>
      </c>
      <c r="Z1114" s="29"/>
      <c r="AA1114" s="29"/>
      <c r="AB1114" s="29"/>
      <c r="AC1114" s="29"/>
      <c r="AD1114" s="31" t="s">
        <v>30</v>
      </c>
      <c r="AE1114" s="31" t="s">
        <v>135</v>
      </c>
    </row>
    <row r="1115" spans="1:31" ht="36.75" x14ac:dyDescent="0.25">
      <c r="A1115" s="24" t="s">
        <v>1047</v>
      </c>
      <c r="B1115" s="25">
        <v>8</v>
      </c>
      <c r="C1115" s="25" t="s">
        <v>30</v>
      </c>
      <c r="D1115" s="26" t="s">
        <v>135</v>
      </c>
      <c r="E1115" s="32" t="s">
        <v>4002</v>
      </c>
      <c r="F1115" s="32" t="s">
        <v>4003</v>
      </c>
      <c r="G1115" s="33"/>
      <c r="H1115" s="32" t="s">
        <v>4004</v>
      </c>
      <c r="I1115" s="25">
        <v>2020</v>
      </c>
      <c r="J1115" s="25">
        <v>2025</v>
      </c>
      <c r="K1115" s="25" t="s">
        <v>36</v>
      </c>
      <c r="L1115" s="25"/>
      <c r="M1115" s="25" t="s">
        <v>139</v>
      </c>
      <c r="N1115" s="25" t="s">
        <v>3987</v>
      </c>
      <c r="O1115" s="25" t="s">
        <v>37</v>
      </c>
      <c r="P1115" s="26" t="s">
        <v>605</v>
      </c>
      <c r="Q1115" s="26"/>
      <c r="R1115" s="26"/>
      <c r="S1115" s="27"/>
      <c r="T1115" s="27"/>
      <c r="U1115" s="27"/>
      <c r="V1115" s="28">
        <v>670000</v>
      </c>
      <c r="W1115" s="34">
        <v>0</v>
      </c>
      <c r="X1115" s="30">
        <v>670000</v>
      </c>
      <c r="Y1115" s="34" t="s">
        <v>2869</v>
      </c>
      <c r="Z1115" s="29"/>
      <c r="AA1115" s="29"/>
      <c r="AB1115" s="29"/>
      <c r="AC1115" s="29"/>
      <c r="AD1115" s="31" t="s">
        <v>30</v>
      </c>
      <c r="AE1115" s="31" t="s">
        <v>135</v>
      </c>
    </row>
    <row r="1116" spans="1:31" ht="72.75" x14ac:dyDescent="0.25">
      <c r="A1116" s="24" t="s">
        <v>1047</v>
      </c>
      <c r="B1116" s="25">
        <v>9</v>
      </c>
      <c r="C1116" s="25" t="s">
        <v>30</v>
      </c>
      <c r="D1116" s="26" t="s">
        <v>145</v>
      </c>
      <c r="E1116" s="32" t="s">
        <v>4005</v>
      </c>
      <c r="F1116" s="32" t="s">
        <v>4006</v>
      </c>
      <c r="G1116" s="33"/>
      <c r="H1116" s="32" t="s">
        <v>4007</v>
      </c>
      <c r="I1116" s="25">
        <v>2019</v>
      </c>
      <c r="J1116" s="25">
        <v>2030</v>
      </c>
      <c r="K1116" s="25" t="s">
        <v>36</v>
      </c>
      <c r="L1116" s="25"/>
      <c r="M1116" s="25"/>
      <c r="N1116" s="25" t="s">
        <v>3987</v>
      </c>
      <c r="O1116" s="25" t="s">
        <v>67</v>
      </c>
      <c r="P1116" s="26" t="s">
        <v>68</v>
      </c>
      <c r="Q1116" s="26"/>
      <c r="R1116" s="26"/>
      <c r="S1116" s="27"/>
      <c r="T1116" s="27"/>
      <c r="U1116" s="27"/>
      <c r="V1116" s="28"/>
      <c r="W1116" s="34"/>
      <c r="X1116" s="30">
        <v>0</v>
      </c>
      <c r="Y1116" s="34" t="s">
        <v>42</v>
      </c>
      <c r="Z1116" s="29"/>
      <c r="AA1116" s="29"/>
      <c r="AB1116" s="29"/>
      <c r="AC1116" s="29"/>
      <c r="AD1116" s="31" t="s">
        <v>30</v>
      </c>
      <c r="AE1116" s="31" t="s">
        <v>145</v>
      </c>
    </row>
    <row r="1117" spans="1:31" ht="48.75" x14ac:dyDescent="0.25">
      <c r="A1117" s="24" t="s">
        <v>1047</v>
      </c>
      <c r="B1117" s="25">
        <v>10</v>
      </c>
      <c r="C1117" s="25" t="s">
        <v>58</v>
      </c>
      <c r="D1117" s="26" t="s">
        <v>52</v>
      </c>
      <c r="E1117" s="32" t="s">
        <v>4008</v>
      </c>
      <c r="F1117" s="32" t="s">
        <v>4009</v>
      </c>
      <c r="G1117" s="33"/>
      <c r="H1117" s="32" t="s">
        <v>4010</v>
      </c>
      <c r="I1117" s="25">
        <v>2020</v>
      </c>
      <c r="J1117" s="25">
        <v>2025</v>
      </c>
      <c r="K1117" s="25" t="s">
        <v>36</v>
      </c>
      <c r="L1117" s="25"/>
      <c r="M1117" s="25" t="s">
        <v>139</v>
      </c>
      <c r="N1117" s="25" t="s">
        <v>4011</v>
      </c>
      <c r="O1117" s="25" t="s">
        <v>67</v>
      </c>
      <c r="P1117" s="26" t="s">
        <v>68</v>
      </c>
      <c r="Q1117" s="26"/>
      <c r="R1117" s="26"/>
      <c r="S1117" s="27"/>
      <c r="T1117" s="27"/>
      <c r="U1117" s="27"/>
      <c r="V1117" s="28"/>
      <c r="W1117" s="34"/>
      <c r="X1117" s="30">
        <v>0</v>
      </c>
      <c r="Y1117" s="34" t="s">
        <v>2869</v>
      </c>
      <c r="Z1117" s="29"/>
      <c r="AA1117" s="29"/>
      <c r="AB1117" s="29"/>
      <c r="AC1117" s="29"/>
      <c r="AD1117" s="31" t="s">
        <v>58</v>
      </c>
      <c r="AE1117" s="31" t="s">
        <v>52</v>
      </c>
    </row>
    <row r="1118" spans="1:31" ht="36.75" x14ac:dyDescent="0.25">
      <c r="A1118" s="24" t="s">
        <v>1047</v>
      </c>
      <c r="B1118" s="25">
        <v>11</v>
      </c>
      <c r="C1118" s="25" t="s">
        <v>58</v>
      </c>
      <c r="D1118" s="26" t="s">
        <v>52</v>
      </c>
      <c r="E1118" s="32" t="s">
        <v>4012</v>
      </c>
      <c r="F1118" s="32" t="s">
        <v>4013</v>
      </c>
      <c r="G1118" s="33"/>
      <c r="H1118" s="32" t="s">
        <v>300</v>
      </c>
      <c r="I1118" s="25">
        <v>2025</v>
      </c>
      <c r="J1118" s="25">
        <v>2030</v>
      </c>
      <c r="K1118" s="25" t="s">
        <v>36</v>
      </c>
      <c r="L1118" s="25"/>
      <c r="M1118" s="25"/>
      <c r="N1118" s="25" t="s">
        <v>4014</v>
      </c>
      <c r="O1118" s="25" t="s">
        <v>67</v>
      </c>
      <c r="P1118" s="26" t="s">
        <v>68</v>
      </c>
      <c r="Q1118" s="26"/>
      <c r="R1118" s="26"/>
      <c r="S1118" s="27"/>
      <c r="T1118" s="27"/>
      <c r="U1118" s="27"/>
      <c r="V1118" s="28"/>
      <c r="W1118" s="34"/>
      <c r="X1118" s="30">
        <v>0</v>
      </c>
      <c r="Y1118" s="34" t="s">
        <v>2869</v>
      </c>
      <c r="Z1118" s="29"/>
      <c r="AA1118" s="29"/>
      <c r="AB1118" s="29"/>
      <c r="AC1118" s="29"/>
      <c r="AD1118" s="31" t="s">
        <v>58</v>
      </c>
      <c r="AE1118" s="31" t="s">
        <v>52</v>
      </c>
    </row>
    <row r="1119" spans="1:31" ht="36.75" x14ac:dyDescent="0.25">
      <c r="A1119" s="24" t="s">
        <v>1047</v>
      </c>
      <c r="B1119" s="25">
        <v>12</v>
      </c>
      <c r="C1119" s="25" t="s">
        <v>58</v>
      </c>
      <c r="D1119" s="26" t="s">
        <v>52</v>
      </c>
      <c r="E1119" s="32" t="s">
        <v>4015</v>
      </c>
      <c r="F1119" s="32" t="s">
        <v>4016</v>
      </c>
      <c r="G1119" s="33"/>
      <c r="H1119" s="32" t="s">
        <v>4017</v>
      </c>
      <c r="I1119" s="25">
        <v>2019</v>
      </c>
      <c r="J1119" s="25">
        <v>2030</v>
      </c>
      <c r="K1119" s="25" t="s">
        <v>36</v>
      </c>
      <c r="L1119" s="25"/>
      <c r="M1119" s="25"/>
      <c r="N1119" s="25" t="s">
        <v>4018</v>
      </c>
      <c r="O1119" s="25" t="s">
        <v>67</v>
      </c>
      <c r="P1119" s="26" t="s">
        <v>68</v>
      </c>
      <c r="Q1119" s="26"/>
      <c r="R1119" s="26"/>
      <c r="S1119" s="27"/>
      <c r="T1119" s="27"/>
      <c r="U1119" s="27"/>
      <c r="V1119" s="28"/>
      <c r="W1119" s="34">
        <v>10000</v>
      </c>
      <c r="X1119" s="30">
        <v>110000</v>
      </c>
      <c r="Y1119" s="34" t="s">
        <v>2869</v>
      </c>
      <c r="Z1119" s="29"/>
      <c r="AA1119" s="29"/>
      <c r="AB1119" s="29"/>
      <c r="AC1119" s="29"/>
      <c r="AD1119" s="31" t="s">
        <v>58</v>
      </c>
      <c r="AE1119" s="31" t="s">
        <v>52</v>
      </c>
    </row>
    <row r="1120" spans="1:31" ht="48.75" x14ac:dyDescent="0.25">
      <c r="A1120" s="24" t="s">
        <v>1047</v>
      </c>
      <c r="B1120" s="25">
        <v>13</v>
      </c>
      <c r="C1120" s="25" t="s">
        <v>233</v>
      </c>
      <c r="D1120" s="26" t="s">
        <v>52</v>
      </c>
      <c r="E1120" s="32" t="s">
        <v>4019</v>
      </c>
      <c r="F1120" s="32" t="s">
        <v>4020</v>
      </c>
      <c r="G1120" s="33"/>
      <c r="H1120" s="32" t="s">
        <v>3375</v>
      </c>
      <c r="I1120" s="25">
        <v>2019</v>
      </c>
      <c r="J1120" s="25">
        <v>2030</v>
      </c>
      <c r="K1120" s="25" t="s">
        <v>36</v>
      </c>
      <c r="L1120" s="25"/>
      <c r="M1120" s="25"/>
      <c r="N1120" s="25" t="s">
        <v>4021</v>
      </c>
      <c r="O1120" s="25" t="s">
        <v>67</v>
      </c>
      <c r="P1120" s="26" t="s">
        <v>68</v>
      </c>
      <c r="Q1120" s="26"/>
      <c r="R1120" s="26"/>
      <c r="S1120" s="27"/>
      <c r="T1120" s="27"/>
      <c r="U1120" s="27"/>
      <c r="V1120" s="28"/>
      <c r="W1120" s="34"/>
      <c r="X1120" s="30">
        <v>0</v>
      </c>
      <c r="Y1120" s="34" t="s">
        <v>42</v>
      </c>
      <c r="Z1120" s="29"/>
      <c r="AA1120" s="29"/>
      <c r="AB1120" s="29"/>
      <c r="AC1120" s="29"/>
      <c r="AD1120" s="31" t="s">
        <v>233</v>
      </c>
      <c r="AE1120" s="31" t="s">
        <v>52</v>
      </c>
    </row>
    <row r="1121" spans="1:31" ht="48.75" x14ac:dyDescent="0.25">
      <c r="A1121" s="24" t="s">
        <v>1047</v>
      </c>
      <c r="B1121" s="25">
        <v>14</v>
      </c>
      <c r="C1121" s="25" t="s">
        <v>30</v>
      </c>
      <c r="D1121" s="26" t="s">
        <v>52</v>
      </c>
      <c r="E1121" s="32" t="s">
        <v>4022</v>
      </c>
      <c r="F1121" s="32" t="s">
        <v>4023</v>
      </c>
      <c r="G1121" s="33"/>
      <c r="H1121" s="32" t="s">
        <v>3375</v>
      </c>
      <c r="I1121" s="25">
        <v>2019</v>
      </c>
      <c r="J1121" s="25">
        <v>2030</v>
      </c>
      <c r="K1121" s="25" t="s">
        <v>36</v>
      </c>
      <c r="L1121" s="25"/>
      <c r="M1121" s="25" t="s">
        <v>139</v>
      </c>
      <c r="N1121" s="25" t="s">
        <v>3987</v>
      </c>
      <c r="O1121" s="25" t="s">
        <v>67</v>
      </c>
      <c r="P1121" s="26" t="s">
        <v>68</v>
      </c>
      <c r="Q1121" s="26"/>
      <c r="R1121" s="26"/>
      <c r="S1121" s="27"/>
      <c r="T1121" s="27"/>
      <c r="U1121" s="27"/>
      <c r="V1121" s="28"/>
      <c r="W1121" s="34"/>
      <c r="X1121" s="30">
        <v>0</v>
      </c>
      <c r="Y1121" s="34" t="s">
        <v>42</v>
      </c>
      <c r="Z1121" s="29"/>
      <c r="AA1121" s="29"/>
      <c r="AB1121" s="29"/>
      <c r="AC1121" s="29"/>
      <c r="AD1121" s="31" t="s">
        <v>30</v>
      </c>
      <c r="AE1121" s="31" t="s">
        <v>52</v>
      </c>
    </row>
    <row r="1122" spans="1:31" ht="48.75" x14ac:dyDescent="0.25">
      <c r="A1122" s="24" t="s">
        <v>1047</v>
      </c>
      <c r="B1122" s="25">
        <v>15</v>
      </c>
      <c r="C1122" s="25" t="s">
        <v>30</v>
      </c>
      <c r="D1122" s="26" t="s">
        <v>52</v>
      </c>
      <c r="E1122" s="32" t="s">
        <v>4024</v>
      </c>
      <c r="F1122" s="32" t="s">
        <v>4025</v>
      </c>
      <c r="G1122" s="33"/>
      <c r="H1122" s="32" t="s">
        <v>4026</v>
      </c>
      <c r="I1122" s="25">
        <v>2017</v>
      </c>
      <c r="J1122" s="25">
        <v>2030</v>
      </c>
      <c r="K1122" s="25" t="s">
        <v>57</v>
      </c>
      <c r="L1122" s="25"/>
      <c r="M1122" s="25" t="s">
        <v>139</v>
      </c>
      <c r="N1122" s="25" t="s">
        <v>4026</v>
      </c>
      <c r="O1122" s="25" t="s">
        <v>67</v>
      </c>
      <c r="P1122" s="26" t="s">
        <v>68</v>
      </c>
      <c r="Q1122" s="26"/>
      <c r="R1122" s="26"/>
      <c r="S1122" s="27"/>
      <c r="T1122" s="27"/>
      <c r="U1122" s="27"/>
      <c r="V1122" s="28"/>
      <c r="W1122" s="34">
        <v>300000</v>
      </c>
      <c r="X1122" s="30">
        <v>3900000</v>
      </c>
      <c r="Y1122" s="34" t="s">
        <v>2869</v>
      </c>
      <c r="Z1122" s="29"/>
      <c r="AA1122" s="29"/>
      <c r="AB1122" s="29"/>
      <c r="AC1122" s="29"/>
      <c r="AD1122" s="31" t="s">
        <v>30</v>
      </c>
      <c r="AE1122" s="31" t="s">
        <v>52</v>
      </c>
    </row>
    <row r="1123" spans="1:31" ht="36.75" x14ac:dyDescent="0.25">
      <c r="A1123" s="24" t="s">
        <v>1047</v>
      </c>
      <c r="B1123" s="25">
        <v>16</v>
      </c>
      <c r="C1123" s="25" t="s">
        <v>30</v>
      </c>
      <c r="D1123" s="26" t="s">
        <v>52</v>
      </c>
      <c r="E1123" s="32" t="s">
        <v>4027</v>
      </c>
      <c r="F1123" s="32" t="s">
        <v>4028</v>
      </c>
      <c r="G1123" s="33"/>
      <c r="H1123" s="32" t="s">
        <v>4029</v>
      </c>
      <c r="I1123" s="25">
        <v>2018</v>
      </c>
      <c r="J1123" s="25">
        <v>2030</v>
      </c>
      <c r="K1123" s="25" t="s">
        <v>57</v>
      </c>
      <c r="L1123" s="25"/>
      <c r="M1123" s="25" t="s">
        <v>139</v>
      </c>
      <c r="N1123" s="25" t="s">
        <v>3987</v>
      </c>
      <c r="O1123" s="25" t="s">
        <v>67</v>
      </c>
      <c r="P1123" s="26" t="s">
        <v>68</v>
      </c>
      <c r="Q1123" s="26"/>
      <c r="R1123" s="26"/>
      <c r="S1123" s="27"/>
      <c r="T1123" s="27"/>
      <c r="U1123" s="27"/>
      <c r="V1123" s="28"/>
      <c r="W1123" s="34"/>
      <c r="X1123" s="30">
        <v>0</v>
      </c>
      <c r="Y1123" s="34" t="s">
        <v>3762</v>
      </c>
      <c r="Z1123" s="29"/>
      <c r="AA1123" s="29"/>
      <c r="AB1123" s="29"/>
      <c r="AC1123" s="29"/>
      <c r="AD1123" s="31" t="s">
        <v>30</v>
      </c>
      <c r="AE1123" s="31" t="s">
        <v>52</v>
      </c>
    </row>
    <row r="1124" spans="1:31" ht="60.75" x14ac:dyDescent="0.25">
      <c r="A1124" s="24" t="s">
        <v>1047</v>
      </c>
      <c r="B1124" s="25">
        <v>17</v>
      </c>
      <c r="C1124" s="25" t="s">
        <v>30</v>
      </c>
      <c r="D1124" s="26" t="s">
        <v>106</v>
      </c>
      <c r="E1124" s="32" t="s">
        <v>4030</v>
      </c>
      <c r="F1124" s="32" t="s">
        <v>4031</v>
      </c>
      <c r="G1124" s="33"/>
      <c r="H1124" s="32" t="s">
        <v>4032</v>
      </c>
      <c r="I1124" s="25">
        <v>2018</v>
      </c>
      <c r="J1124" s="25">
        <v>2030</v>
      </c>
      <c r="K1124" s="25" t="s">
        <v>57</v>
      </c>
      <c r="L1124" s="25"/>
      <c r="M1124" s="25"/>
      <c r="N1124" s="25" t="s">
        <v>3987</v>
      </c>
      <c r="O1124" s="25" t="s">
        <v>67</v>
      </c>
      <c r="P1124" s="26" t="s">
        <v>68</v>
      </c>
      <c r="Q1124" s="26"/>
      <c r="R1124" s="26"/>
      <c r="S1124" s="27"/>
      <c r="T1124" s="27"/>
      <c r="U1124" s="27"/>
      <c r="V1124" s="28"/>
      <c r="W1124" s="34"/>
      <c r="X1124" s="30">
        <v>0</v>
      </c>
      <c r="Y1124" s="34" t="s">
        <v>3762</v>
      </c>
      <c r="Z1124" s="29"/>
      <c r="AA1124" s="29"/>
      <c r="AB1124" s="29"/>
      <c r="AC1124" s="29"/>
      <c r="AD1124" s="31" t="s">
        <v>30</v>
      </c>
      <c r="AE1124" s="31" t="s">
        <v>106</v>
      </c>
    </row>
    <row r="1125" spans="1:31" ht="48.75" x14ac:dyDescent="0.25">
      <c r="A1125" s="24" t="s">
        <v>1047</v>
      </c>
      <c r="B1125" s="25">
        <v>18</v>
      </c>
      <c r="C1125" s="25" t="s">
        <v>30</v>
      </c>
      <c r="D1125" s="26" t="s">
        <v>106</v>
      </c>
      <c r="E1125" s="32" t="s">
        <v>4033</v>
      </c>
      <c r="F1125" s="32" t="s">
        <v>4034</v>
      </c>
      <c r="G1125" s="33"/>
      <c r="H1125" s="32" t="s">
        <v>4035</v>
      </c>
      <c r="I1125" s="25">
        <v>2025</v>
      </c>
      <c r="J1125" s="25">
        <v>2030</v>
      </c>
      <c r="K1125" s="25" t="s">
        <v>36</v>
      </c>
      <c r="L1125" s="25"/>
      <c r="M1125" s="25" t="s">
        <v>139</v>
      </c>
      <c r="N1125" s="25" t="s">
        <v>3987</v>
      </c>
      <c r="O1125" s="25" t="s">
        <v>67</v>
      </c>
      <c r="P1125" s="26" t="s">
        <v>68</v>
      </c>
      <c r="Q1125" s="26"/>
      <c r="R1125" s="26"/>
      <c r="S1125" s="27"/>
      <c r="T1125" s="27"/>
      <c r="U1125" s="27"/>
      <c r="V1125" s="28"/>
      <c r="W1125" s="34"/>
      <c r="X1125" s="30">
        <v>0</v>
      </c>
      <c r="Y1125" s="34" t="s">
        <v>3762</v>
      </c>
      <c r="Z1125" s="29"/>
      <c r="AA1125" s="29"/>
      <c r="AB1125" s="29"/>
      <c r="AC1125" s="29"/>
      <c r="AD1125" s="31" t="s">
        <v>30</v>
      </c>
      <c r="AE1125" s="31" t="s">
        <v>106</v>
      </c>
    </row>
    <row r="1126" spans="1:31" ht="24.75" x14ac:dyDescent="0.25">
      <c r="A1126" s="24" t="s">
        <v>1047</v>
      </c>
      <c r="B1126" s="25">
        <v>19</v>
      </c>
      <c r="C1126" s="25" t="s">
        <v>30</v>
      </c>
      <c r="D1126" s="26" t="s">
        <v>52</v>
      </c>
      <c r="E1126" s="32" t="s">
        <v>4036</v>
      </c>
      <c r="F1126" s="32" t="s">
        <v>4037</v>
      </c>
      <c r="G1126" s="33"/>
      <c r="H1126" s="32" t="s">
        <v>4038</v>
      </c>
      <c r="I1126" s="25">
        <v>2022</v>
      </c>
      <c r="J1126" s="25">
        <v>2025</v>
      </c>
      <c r="K1126" s="25" t="s">
        <v>36</v>
      </c>
      <c r="L1126" s="25"/>
      <c r="M1126" s="25" t="s">
        <v>139</v>
      </c>
      <c r="N1126" s="25" t="s">
        <v>3987</v>
      </c>
      <c r="O1126" s="25" t="s">
        <v>111</v>
      </c>
      <c r="P1126" s="26" t="s">
        <v>39</v>
      </c>
      <c r="Q1126" s="26"/>
      <c r="R1126" s="26"/>
      <c r="S1126" s="27"/>
      <c r="T1126" s="27"/>
      <c r="U1126" s="27"/>
      <c r="V1126" s="28"/>
      <c r="W1126" s="34"/>
      <c r="X1126" s="30">
        <v>0</v>
      </c>
      <c r="Y1126" s="34" t="s">
        <v>2869</v>
      </c>
      <c r="Z1126" s="29"/>
      <c r="AA1126" s="29"/>
      <c r="AB1126" s="29"/>
      <c r="AC1126" s="29"/>
      <c r="AD1126" s="31" t="s">
        <v>30</v>
      </c>
      <c r="AE1126" s="31" t="s">
        <v>52</v>
      </c>
    </row>
    <row r="1127" spans="1:31" ht="36.75" x14ac:dyDescent="0.25">
      <c r="A1127" s="24" t="s">
        <v>1047</v>
      </c>
      <c r="B1127" s="25">
        <v>20</v>
      </c>
      <c r="C1127" s="25" t="s">
        <v>30</v>
      </c>
      <c r="D1127" s="26" t="s">
        <v>52</v>
      </c>
      <c r="E1127" s="32" t="s">
        <v>4039</v>
      </c>
      <c r="F1127" s="32" t="s">
        <v>4040</v>
      </c>
      <c r="G1127" s="33"/>
      <c r="H1127" s="32" t="s">
        <v>4026</v>
      </c>
      <c r="I1127" s="25">
        <v>2017</v>
      </c>
      <c r="J1127" s="25">
        <v>2025</v>
      </c>
      <c r="K1127" s="25" t="s">
        <v>57</v>
      </c>
      <c r="L1127" s="25"/>
      <c r="M1127" s="25" t="s">
        <v>139</v>
      </c>
      <c r="N1127" s="25" t="s">
        <v>4026</v>
      </c>
      <c r="O1127" s="25" t="s">
        <v>1097</v>
      </c>
      <c r="P1127" s="26" t="s">
        <v>39</v>
      </c>
      <c r="Q1127" s="26"/>
      <c r="R1127" s="26"/>
      <c r="S1127" s="27"/>
      <c r="T1127" s="27"/>
      <c r="U1127" s="27"/>
      <c r="V1127" s="28"/>
      <c r="W1127" s="34"/>
      <c r="X1127" s="30">
        <v>0</v>
      </c>
      <c r="Y1127" s="34" t="s">
        <v>3762</v>
      </c>
      <c r="Z1127" s="29"/>
      <c r="AA1127" s="29"/>
      <c r="AB1127" s="29"/>
      <c r="AC1127" s="29"/>
      <c r="AD1127" s="31" t="s">
        <v>30</v>
      </c>
      <c r="AE1127" s="31" t="s">
        <v>52</v>
      </c>
    </row>
    <row r="1128" spans="1:31" ht="48.75" x14ac:dyDescent="0.25">
      <c r="A1128" s="24" t="s">
        <v>1047</v>
      </c>
      <c r="B1128" s="25">
        <v>21</v>
      </c>
      <c r="C1128" s="25" t="s">
        <v>30</v>
      </c>
      <c r="D1128" s="26" t="s">
        <v>52</v>
      </c>
      <c r="E1128" s="32" t="s">
        <v>4041</v>
      </c>
      <c r="F1128" s="32" t="s">
        <v>4042</v>
      </c>
      <c r="G1128" s="33"/>
      <c r="H1128" s="32" t="s">
        <v>4043</v>
      </c>
      <c r="I1128" s="25">
        <v>2020</v>
      </c>
      <c r="J1128" s="25">
        <v>2025</v>
      </c>
      <c r="K1128" s="25" t="s">
        <v>36</v>
      </c>
      <c r="L1128" s="25"/>
      <c r="M1128" s="25" t="s">
        <v>139</v>
      </c>
      <c r="N1128" s="25" t="s">
        <v>3987</v>
      </c>
      <c r="O1128" s="25" t="s">
        <v>1097</v>
      </c>
      <c r="P1128" s="26" t="s">
        <v>39</v>
      </c>
      <c r="Q1128" s="26"/>
      <c r="R1128" s="26"/>
      <c r="S1128" s="27"/>
      <c r="T1128" s="27"/>
      <c r="U1128" s="27"/>
      <c r="V1128" s="28"/>
      <c r="W1128" s="34"/>
      <c r="X1128" s="30">
        <v>0</v>
      </c>
      <c r="Y1128" s="34" t="s">
        <v>3762</v>
      </c>
      <c r="Z1128" s="29"/>
      <c r="AA1128" s="29"/>
      <c r="AB1128" s="29"/>
      <c r="AC1128" s="29"/>
      <c r="AD1128" s="31" t="s">
        <v>30</v>
      </c>
      <c r="AE1128" s="31" t="s">
        <v>52</v>
      </c>
    </row>
    <row r="1129" spans="1:31" ht="36.75" x14ac:dyDescent="0.25">
      <c r="A1129" s="24" t="s">
        <v>1047</v>
      </c>
      <c r="B1129" s="25">
        <v>22</v>
      </c>
      <c r="C1129" s="25" t="s">
        <v>30</v>
      </c>
      <c r="D1129" s="26" t="s">
        <v>52</v>
      </c>
      <c r="E1129" s="32" t="s">
        <v>4044</v>
      </c>
      <c r="F1129" s="32" t="s">
        <v>4045</v>
      </c>
      <c r="G1129" s="33"/>
      <c r="H1129" s="32" t="s">
        <v>4046</v>
      </c>
      <c r="I1129" s="25">
        <v>2020</v>
      </c>
      <c r="J1129" s="25">
        <v>2030</v>
      </c>
      <c r="K1129" s="25" t="s">
        <v>36</v>
      </c>
      <c r="L1129" s="25"/>
      <c r="M1129" s="25" t="s">
        <v>139</v>
      </c>
      <c r="N1129" s="25" t="s">
        <v>3987</v>
      </c>
      <c r="O1129" s="25" t="s">
        <v>1097</v>
      </c>
      <c r="P1129" s="26" t="s">
        <v>39</v>
      </c>
      <c r="Q1129" s="26"/>
      <c r="R1129" s="26"/>
      <c r="S1129" s="27"/>
      <c r="T1129" s="27"/>
      <c r="U1129" s="27"/>
      <c r="V1129" s="28">
        <v>4000000</v>
      </c>
      <c r="W1129" s="34"/>
      <c r="X1129" s="30">
        <v>4000000</v>
      </c>
      <c r="Y1129" s="34" t="s">
        <v>2869</v>
      </c>
      <c r="Z1129" s="29"/>
      <c r="AA1129" s="29"/>
      <c r="AB1129" s="29"/>
      <c r="AC1129" s="29"/>
      <c r="AD1129" s="31" t="s">
        <v>30</v>
      </c>
      <c r="AE1129" s="31" t="s">
        <v>52</v>
      </c>
    </row>
    <row r="1130" spans="1:31" ht="48.75" x14ac:dyDescent="0.25">
      <c r="A1130" s="24" t="s">
        <v>1047</v>
      </c>
      <c r="B1130" s="25">
        <v>23</v>
      </c>
      <c r="C1130" s="25" t="s">
        <v>30</v>
      </c>
      <c r="D1130" s="26" t="s">
        <v>52</v>
      </c>
      <c r="E1130" s="32" t="s">
        <v>4047</v>
      </c>
      <c r="F1130" s="32" t="s">
        <v>4048</v>
      </c>
      <c r="G1130" s="33"/>
      <c r="H1130" s="32" t="s">
        <v>4038</v>
      </c>
      <c r="I1130" s="25">
        <v>2020</v>
      </c>
      <c r="J1130" s="25">
        <v>2030</v>
      </c>
      <c r="K1130" s="25" t="s">
        <v>36</v>
      </c>
      <c r="L1130" s="25"/>
      <c r="M1130" s="25"/>
      <c r="N1130" s="25" t="s">
        <v>3987</v>
      </c>
      <c r="O1130" s="25" t="s">
        <v>1097</v>
      </c>
      <c r="P1130" s="26" t="s">
        <v>39</v>
      </c>
      <c r="Q1130" s="26"/>
      <c r="R1130" s="26"/>
      <c r="S1130" s="27"/>
      <c r="T1130" s="27"/>
      <c r="U1130" s="27"/>
      <c r="V1130" s="28">
        <v>0</v>
      </c>
      <c r="W1130" s="34">
        <v>0</v>
      </c>
      <c r="X1130" s="30">
        <v>0</v>
      </c>
      <c r="Y1130" s="34" t="s">
        <v>3762</v>
      </c>
      <c r="Z1130" s="29"/>
      <c r="AA1130" s="29"/>
      <c r="AB1130" s="29"/>
      <c r="AC1130" s="29"/>
      <c r="AD1130" s="31" t="s">
        <v>30</v>
      </c>
      <c r="AE1130" s="31" t="s">
        <v>52</v>
      </c>
    </row>
    <row r="1131" spans="1:31" ht="36.75" x14ac:dyDescent="0.25">
      <c r="A1131" s="24" t="s">
        <v>1047</v>
      </c>
      <c r="B1131" s="25">
        <v>24</v>
      </c>
      <c r="C1131" s="25" t="s">
        <v>30</v>
      </c>
      <c r="D1131" s="26" t="s">
        <v>52</v>
      </c>
      <c r="E1131" s="32" t="s">
        <v>4049</v>
      </c>
      <c r="F1131" s="32" t="s">
        <v>4050</v>
      </c>
      <c r="G1131" s="33"/>
      <c r="H1131" s="32" t="s">
        <v>4051</v>
      </c>
      <c r="I1131" s="25">
        <v>2022</v>
      </c>
      <c r="J1131" s="25">
        <v>2025</v>
      </c>
      <c r="K1131" s="25" t="s">
        <v>36</v>
      </c>
      <c r="L1131" s="25"/>
      <c r="M1131" s="25"/>
      <c r="N1131" s="25" t="s">
        <v>4014</v>
      </c>
      <c r="O1131" s="25" t="s">
        <v>1097</v>
      </c>
      <c r="P1131" s="26" t="s">
        <v>39</v>
      </c>
      <c r="Q1131" s="26"/>
      <c r="R1131" s="26"/>
      <c r="S1131" s="27"/>
      <c r="T1131" s="27"/>
      <c r="U1131" s="27"/>
      <c r="V1131" s="28">
        <v>5900000</v>
      </c>
      <c r="W1131" s="34"/>
      <c r="X1131" s="30">
        <v>5900000</v>
      </c>
      <c r="Y1131" s="34" t="s">
        <v>2869</v>
      </c>
      <c r="Z1131" s="29"/>
      <c r="AA1131" s="29"/>
      <c r="AB1131" s="29"/>
      <c r="AC1131" s="29"/>
      <c r="AD1131" s="31" t="s">
        <v>30</v>
      </c>
      <c r="AE1131" s="31" t="s">
        <v>52</v>
      </c>
    </row>
    <row r="1132" spans="1:31" ht="48.75" x14ac:dyDescent="0.25">
      <c r="A1132" s="24" t="s">
        <v>1047</v>
      </c>
      <c r="B1132" s="25">
        <v>25</v>
      </c>
      <c r="C1132" s="25" t="s">
        <v>30</v>
      </c>
      <c r="D1132" s="26" t="s">
        <v>52</v>
      </c>
      <c r="E1132" s="32" t="s">
        <v>4052</v>
      </c>
      <c r="F1132" s="32" t="s">
        <v>4053</v>
      </c>
      <c r="G1132" s="33"/>
      <c r="H1132" s="32" t="s">
        <v>4051</v>
      </c>
      <c r="I1132" s="25">
        <v>2022</v>
      </c>
      <c r="J1132" s="25">
        <v>2025</v>
      </c>
      <c r="K1132" s="25" t="s">
        <v>36</v>
      </c>
      <c r="L1132" s="25"/>
      <c r="M1132" s="25"/>
      <c r="N1132" s="25" t="s">
        <v>4014</v>
      </c>
      <c r="O1132" s="25" t="s">
        <v>1097</v>
      </c>
      <c r="P1132" s="26" t="s">
        <v>39</v>
      </c>
      <c r="Q1132" s="26"/>
      <c r="R1132" s="26"/>
      <c r="S1132" s="27"/>
      <c r="T1132" s="27"/>
      <c r="U1132" s="27"/>
      <c r="V1132" s="28"/>
      <c r="W1132" s="34"/>
      <c r="X1132" s="30">
        <v>0</v>
      </c>
      <c r="Y1132" s="34" t="s">
        <v>2869</v>
      </c>
      <c r="Z1132" s="29"/>
      <c r="AA1132" s="29"/>
      <c r="AB1132" s="29"/>
      <c r="AC1132" s="29"/>
      <c r="AD1132" s="31" t="s">
        <v>30</v>
      </c>
      <c r="AE1132" s="31" t="s">
        <v>52</v>
      </c>
    </row>
    <row r="1133" spans="1:31" ht="24.75" x14ac:dyDescent="0.25">
      <c r="A1133" s="24" t="s">
        <v>1047</v>
      </c>
      <c r="B1133" s="25">
        <v>26</v>
      </c>
      <c r="C1133" s="25" t="s">
        <v>30</v>
      </c>
      <c r="D1133" s="26" t="s">
        <v>291</v>
      </c>
      <c r="E1133" s="32" t="s">
        <v>4054</v>
      </c>
      <c r="F1133" s="32" t="s">
        <v>4055</v>
      </c>
      <c r="G1133" s="33"/>
      <c r="H1133" s="32" t="s">
        <v>4056</v>
      </c>
      <c r="I1133" s="25">
        <v>2017</v>
      </c>
      <c r="J1133" s="25">
        <v>2018</v>
      </c>
      <c r="K1133" s="25" t="s">
        <v>246</v>
      </c>
      <c r="L1133" s="25"/>
      <c r="M1133" s="25" t="s">
        <v>139</v>
      </c>
      <c r="N1133" s="25" t="s">
        <v>3987</v>
      </c>
      <c r="O1133" s="25" t="s">
        <v>67</v>
      </c>
      <c r="P1133" s="26" t="s">
        <v>779</v>
      </c>
      <c r="Q1133" s="26"/>
      <c r="R1133" s="26"/>
      <c r="S1133" s="27"/>
      <c r="T1133" s="27"/>
      <c r="U1133" s="27"/>
      <c r="V1133" s="28">
        <v>82000</v>
      </c>
      <c r="W1133" s="34"/>
      <c r="X1133" s="30">
        <v>82000</v>
      </c>
      <c r="Y1133" s="34" t="s">
        <v>2869</v>
      </c>
      <c r="Z1133" s="29"/>
      <c r="AA1133" s="29"/>
      <c r="AB1133" s="29"/>
      <c r="AC1133" s="29"/>
      <c r="AD1133" s="31" t="s">
        <v>30</v>
      </c>
      <c r="AE1133" s="31" t="s">
        <v>291</v>
      </c>
    </row>
    <row r="1134" spans="1:31" ht="24.75" x14ac:dyDescent="0.25">
      <c r="A1134" s="24" t="s">
        <v>1047</v>
      </c>
      <c r="B1134" s="25">
        <v>27</v>
      </c>
      <c r="C1134" s="25" t="s">
        <v>30</v>
      </c>
      <c r="D1134" s="26" t="s">
        <v>291</v>
      </c>
      <c r="E1134" s="32" t="s">
        <v>4057</v>
      </c>
      <c r="F1134" s="32" t="s">
        <v>4058</v>
      </c>
      <c r="G1134" s="33"/>
      <c r="H1134" s="32" t="s">
        <v>3375</v>
      </c>
      <c r="I1134" s="25">
        <v>2005</v>
      </c>
      <c r="J1134" s="25">
        <v>2030</v>
      </c>
      <c r="K1134" s="25" t="s">
        <v>57</v>
      </c>
      <c r="L1134" s="25"/>
      <c r="M1134" s="25" t="s">
        <v>139</v>
      </c>
      <c r="N1134" s="25" t="s">
        <v>3987</v>
      </c>
      <c r="O1134" s="25" t="s">
        <v>46</v>
      </c>
      <c r="P1134" s="26" t="s">
        <v>38</v>
      </c>
      <c r="Q1134" s="26"/>
      <c r="R1134" s="26"/>
      <c r="S1134" s="27"/>
      <c r="T1134" s="27"/>
      <c r="U1134" s="27"/>
      <c r="V1134" s="28"/>
      <c r="W1134" s="34"/>
      <c r="X1134" s="30">
        <v>0</v>
      </c>
      <c r="Y1134" s="34" t="s">
        <v>3762</v>
      </c>
      <c r="Z1134" s="29"/>
      <c r="AA1134" s="29"/>
      <c r="AB1134" s="29"/>
      <c r="AC1134" s="29"/>
      <c r="AD1134" s="31" t="s">
        <v>30</v>
      </c>
      <c r="AE1134" s="31" t="s">
        <v>291</v>
      </c>
    </row>
    <row r="1135" spans="1:31" ht="36.75" x14ac:dyDescent="0.25">
      <c r="A1135" s="24" t="s">
        <v>1047</v>
      </c>
      <c r="B1135" s="25">
        <v>28</v>
      </c>
      <c r="C1135" s="25" t="s">
        <v>30</v>
      </c>
      <c r="D1135" s="26" t="s">
        <v>47</v>
      </c>
      <c r="E1135" s="32" t="s">
        <v>4059</v>
      </c>
      <c r="F1135" s="32" t="s">
        <v>4060</v>
      </c>
      <c r="G1135" s="33"/>
      <c r="H1135" s="32" t="s">
        <v>4061</v>
      </c>
      <c r="I1135" s="25">
        <v>2016</v>
      </c>
      <c r="J1135" s="25">
        <v>2025</v>
      </c>
      <c r="K1135" s="25" t="s">
        <v>57</v>
      </c>
      <c r="L1135" s="25"/>
      <c r="M1135" s="25" t="s">
        <v>139</v>
      </c>
      <c r="N1135" s="25" t="s">
        <v>3987</v>
      </c>
      <c r="O1135" s="25" t="s">
        <v>46</v>
      </c>
      <c r="P1135" s="26" t="s">
        <v>38</v>
      </c>
      <c r="Q1135" s="26"/>
      <c r="R1135" s="26"/>
      <c r="S1135" s="27"/>
      <c r="T1135" s="27"/>
      <c r="U1135" s="27"/>
      <c r="V1135" s="28">
        <v>150000</v>
      </c>
      <c r="W1135" s="34">
        <v>20000</v>
      </c>
      <c r="X1135" s="30">
        <v>330000</v>
      </c>
      <c r="Y1135" s="34" t="s">
        <v>3762</v>
      </c>
      <c r="Z1135" s="29"/>
      <c r="AA1135" s="29"/>
      <c r="AB1135" s="29"/>
      <c r="AC1135" s="29"/>
      <c r="AD1135" s="31" t="s">
        <v>30</v>
      </c>
      <c r="AE1135" s="31" t="s">
        <v>47</v>
      </c>
    </row>
    <row r="1136" spans="1:31" ht="48.75" x14ac:dyDescent="0.25">
      <c r="A1136" s="24" t="s">
        <v>1047</v>
      </c>
      <c r="B1136" s="25">
        <v>29</v>
      </c>
      <c r="C1136" s="25" t="s">
        <v>30</v>
      </c>
      <c r="D1136" s="26" t="s">
        <v>47</v>
      </c>
      <c r="E1136" s="32" t="s">
        <v>4062</v>
      </c>
      <c r="F1136" s="32" t="s">
        <v>4063</v>
      </c>
      <c r="G1136" s="33"/>
      <c r="H1136" s="32" t="s">
        <v>3375</v>
      </c>
      <c r="I1136" s="25">
        <v>2019</v>
      </c>
      <c r="J1136" s="25">
        <v>2022</v>
      </c>
      <c r="K1136" s="25" t="s">
        <v>57</v>
      </c>
      <c r="L1136" s="25"/>
      <c r="M1136" s="25"/>
      <c r="N1136" s="25" t="s">
        <v>4064</v>
      </c>
      <c r="O1136" s="25" t="s">
        <v>46</v>
      </c>
      <c r="P1136" s="26" t="s">
        <v>38</v>
      </c>
      <c r="Q1136" s="26"/>
      <c r="R1136" s="26"/>
      <c r="S1136" s="27"/>
      <c r="T1136" s="27"/>
      <c r="U1136" s="27"/>
      <c r="V1136" s="28"/>
      <c r="W1136" s="34">
        <v>200</v>
      </c>
      <c r="X1136" s="30">
        <v>600</v>
      </c>
      <c r="Y1136" s="34" t="s">
        <v>3762</v>
      </c>
      <c r="Z1136" s="29"/>
      <c r="AA1136" s="29"/>
      <c r="AB1136" s="29"/>
      <c r="AC1136" s="29"/>
      <c r="AD1136" s="31" t="s">
        <v>30</v>
      </c>
      <c r="AE1136" s="31" t="s">
        <v>47</v>
      </c>
    </row>
    <row r="1137" spans="1:31" ht="72.75" x14ac:dyDescent="0.25">
      <c r="A1137" s="24" t="s">
        <v>1047</v>
      </c>
      <c r="B1137" s="25">
        <v>30</v>
      </c>
      <c r="C1137" s="25" t="s">
        <v>58</v>
      </c>
      <c r="D1137" s="26" t="s">
        <v>47</v>
      </c>
      <c r="E1137" s="32" t="s">
        <v>4065</v>
      </c>
      <c r="F1137" s="32" t="s">
        <v>4066</v>
      </c>
      <c r="G1137" s="33"/>
      <c r="H1137" s="32" t="s">
        <v>3375</v>
      </c>
      <c r="I1137" s="25">
        <v>2013</v>
      </c>
      <c r="J1137" s="25">
        <v>2025</v>
      </c>
      <c r="K1137" s="25" t="s">
        <v>57</v>
      </c>
      <c r="L1137" s="25"/>
      <c r="M1137" s="25" t="s">
        <v>139</v>
      </c>
      <c r="N1137" s="25" t="s">
        <v>4067</v>
      </c>
      <c r="O1137" s="25" t="s">
        <v>46</v>
      </c>
      <c r="P1137" s="26" t="s">
        <v>38</v>
      </c>
      <c r="Q1137" s="26"/>
      <c r="R1137" s="26"/>
      <c r="S1137" s="27"/>
      <c r="T1137" s="27"/>
      <c r="U1137" s="27"/>
      <c r="V1137" s="28"/>
      <c r="W1137" s="34"/>
      <c r="X1137" s="30">
        <v>0</v>
      </c>
      <c r="Y1137" s="34" t="s">
        <v>42</v>
      </c>
      <c r="Z1137" s="29"/>
      <c r="AA1137" s="29"/>
      <c r="AB1137" s="29"/>
      <c r="AC1137" s="29"/>
      <c r="AD1137" s="31" t="s">
        <v>58</v>
      </c>
      <c r="AE1137" s="31" t="s">
        <v>47</v>
      </c>
    </row>
    <row r="1138" spans="1:31" ht="36.75" x14ac:dyDescent="0.25">
      <c r="A1138" s="24" t="s">
        <v>1047</v>
      </c>
      <c r="B1138" s="25">
        <v>31</v>
      </c>
      <c r="C1138" s="25" t="s">
        <v>30</v>
      </c>
      <c r="D1138" s="26" t="s">
        <v>291</v>
      </c>
      <c r="E1138" s="32" t="s">
        <v>4068</v>
      </c>
      <c r="F1138" s="32" t="s">
        <v>4069</v>
      </c>
      <c r="G1138" s="33"/>
      <c r="H1138" s="32" t="s">
        <v>4017</v>
      </c>
      <c r="I1138" s="25">
        <v>2010</v>
      </c>
      <c r="J1138" s="25">
        <v>2030</v>
      </c>
      <c r="K1138" s="25" t="s">
        <v>57</v>
      </c>
      <c r="L1138" s="25"/>
      <c r="M1138" s="25" t="s">
        <v>139</v>
      </c>
      <c r="N1138" s="25" t="s">
        <v>3987</v>
      </c>
      <c r="O1138" s="25" t="s">
        <v>702</v>
      </c>
      <c r="P1138" s="26" t="s">
        <v>765</v>
      </c>
      <c r="Q1138" s="26"/>
      <c r="R1138" s="26"/>
      <c r="S1138" s="27"/>
      <c r="T1138" s="27"/>
      <c r="U1138" s="27"/>
      <c r="V1138" s="28">
        <v>348000</v>
      </c>
      <c r="W1138" s="34"/>
      <c r="X1138" s="30">
        <v>348000</v>
      </c>
      <c r="Y1138" s="34" t="s">
        <v>2869</v>
      </c>
      <c r="Z1138" s="29"/>
      <c r="AA1138" s="29"/>
      <c r="AB1138" s="29"/>
      <c r="AC1138" s="29"/>
      <c r="AD1138" s="31" t="s">
        <v>30</v>
      </c>
      <c r="AE1138" s="31" t="s">
        <v>291</v>
      </c>
    </row>
    <row r="1139" spans="1:31" ht="36.75" x14ac:dyDescent="0.25">
      <c r="A1139" s="24" t="s">
        <v>1047</v>
      </c>
      <c r="B1139" s="25">
        <v>32</v>
      </c>
      <c r="C1139" s="25" t="s">
        <v>58</v>
      </c>
      <c r="D1139" s="26" t="s">
        <v>90</v>
      </c>
      <c r="E1139" s="32" t="s">
        <v>4070</v>
      </c>
      <c r="F1139" s="32" t="s">
        <v>4071</v>
      </c>
      <c r="G1139" s="33"/>
      <c r="H1139" s="32" t="s">
        <v>4038</v>
      </c>
      <c r="I1139" s="25">
        <v>2018</v>
      </c>
      <c r="J1139" s="25">
        <v>2025</v>
      </c>
      <c r="K1139" s="25" t="s">
        <v>57</v>
      </c>
      <c r="L1139" s="25"/>
      <c r="M1139" s="25" t="s">
        <v>139</v>
      </c>
      <c r="N1139" s="25" t="s">
        <v>3987</v>
      </c>
      <c r="O1139" s="25" t="s">
        <v>1492</v>
      </c>
      <c r="P1139" s="26" t="s">
        <v>248</v>
      </c>
      <c r="Q1139" s="26"/>
      <c r="R1139" s="26"/>
      <c r="S1139" s="27"/>
      <c r="T1139" s="27"/>
      <c r="U1139" s="27"/>
      <c r="V1139" s="28"/>
      <c r="W1139" s="34"/>
      <c r="X1139" s="30">
        <v>0</v>
      </c>
      <c r="Y1139" s="34" t="s">
        <v>3762</v>
      </c>
      <c r="Z1139" s="29"/>
      <c r="AA1139" s="29"/>
      <c r="AB1139" s="29"/>
      <c r="AC1139" s="29"/>
      <c r="AD1139" s="31" t="s">
        <v>58</v>
      </c>
      <c r="AE1139" s="31" t="s">
        <v>90</v>
      </c>
    </row>
    <row r="1140" spans="1:31" ht="60.75" x14ac:dyDescent="0.25">
      <c r="A1140" s="24" t="s">
        <v>1047</v>
      </c>
      <c r="B1140" s="25">
        <v>33</v>
      </c>
      <c r="C1140" s="25" t="s">
        <v>30</v>
      </c>
      <c r="D1140" s="26" t="s">
        <v>291</v>
      </c>
      <c r="E1140" s="32" t="s">
        <v>4072</v>
      </c>
      <c r="F1140" s="32" t="s">
        <v>4073</v>
      </c>
      <c r="G1140" s="33"/>
      <c r="H1140" s="32" t="s">
        <v>3375</v>
      </c>
      <c r="I1140" s="25">
        <v>2016</v>
      </c>
      <c r="J1140" s="25">
        <v>2030</v>
      </c>
      <c r="K1140" s="25" t="s">
        <v>57</v>
      </c>
      <c r="L1140" s="25"/>
      <c r="M1140" s="25"/>
      <c r="N1140" s="25" t="s">
        <v>4074</v>
      </c>
      <c r="O1140" s="25" t="s">
        <v>1492</v>
      </c>
      <c r="P1140" s="26" t="s">
        <v>248</v>
      </c>
      <c r="Q1140" s="26"/>
      <c r="R1140" s="26"/>
      <c r="S1140" s="27"/>
      <c r="T1140" s="27"/>
      <c r="U1140" s="27"/>
      <c r="V1140" s="28"/>
      <c r="W1140" s="34">
        <v>6000</v>
      </c>
      <c r="X1140" s="30">
        <v>84000</v>
      </c>
      <c r="Y1140" s="34" t="s">
        <v>3762</v>
      </c>
      <c r="Z1140" s="29"/>
      <c r="AA1140" s="29"/>
      <c r="AB1140" s="29"/>
      <c r="AC1140" s="29"/>
      <c r="AD1140" s="31" t="s">
        <v>30</v>
      </c>
      <c r="AE1140" s="31" t="s">
        <v>291</v>
      </c>
    </row>
    <row r="1141" spans="1:31" ht="48.75" x14ac:dyDescent="0.25">
      <c r="A1141" s="24" t="s">
        <v>1047</v>
      </c>
      <c r="B1141" s="25">
        <v>34</v>
      </c>
      <c r="C1141" s="25" t="s">
        <v>30</v>
      </c>
      <c r="D1141" s="26" t="s">
        <v>90</v>
      </c>
      <c r="E1141" s="32" t="s">
        <v>4075</v>
      </c>
      <c r="F1141" s="32" t="s">
        <v>4076</v>
      </c>
      <c r="G1141" s="33"/>
      <c r="H1141" s="32" t="s">
        <v>4038</v>
      </c>
      <c r="I1141" s="25">
        <v>2018</v>
      </c>
      <c r="J1141" s="25">
        <v>2030</v>
      </c>
      <c r="K1141" s="25" t="s">
        <v>57</v>
      </c>
      <c r="L1141" s="25"/>
      <c r="M1141" s="25" t="s">
        <v>139</v>
      </c>
      <c r="N1141" s="25" t="s">
        <v>3987</v>
      </c>
      <c r="O1141" s="25" t="s">
        <v>111</v>
      </c>
      <c r="P1141" s="26" t="s">
        <v>39</v>
      </c>
      <c r="Q1141" s="26"/>
      <c r="R1141" s="26"/>
      <c r="S1141" s="27"/>
      <c r="T1141" s="27"/>
      <c r="U1141" s="27"/>
      <c r="V1141" s="28"/>
      <c r="W1141" s="34"/>
      <c r="X1141" s="30">
        <v>0</v>
      </c>
      <c r="Y1141" s="34" t="s">
        <v>3762</v>
      </c>
      <c r="Z1141" s="29"/>
      <c r="AA1141" s="29"/>
      <c r="AB1141" s="29"/>
      <c r="AC1141" s="29"/>
      <c r="AD1141" s="31" t="s">
        <v>30</v>
      </c>
      <c r="AE1141" s="31" t="s">
        <v>90</v>
      </c>
    </row>
    <row r="1142" spans="1:31" ht="24.75" x14ac:dyDescent="0.25">
      <c r="A1142" s="24" t="s">
        <v>1047</v>
      </c>
      <c r="B1142" s="25">
        <v>35</v>
      </c>
      <c r="C1142" s="25" t="s">
        <v>58</v>
      </c>
      <c r="D1142" s="26" t="s">
        <v>291</v>
      </c>
      <c r="E1142" s="32" t="s">
        <v>4077</v>
      </c>
      <c r="F1142" s="32" t="s">
        <v>4078</v>
      </c>
      <c r="G1142" s="33"/>
      <c r="H1142" s="32" t="s">
        <v>3375</v>
      </c>
      <c r="I1142" s="25">
        <v>2016</v>
      </c>
      <c r="J1142" s="25">
        <v>2030</v>
      </c>
      <c r="K1142" s="25" t="s">
        <v>57</v>
      </c>
      <c r="L1142" s="25"/>
      <c r="M1142" s="25"/>
      <c r="N1142" s="25" t="s">
        <v>3987</v>
      </c>
      <c r="O1142" s="25" t="s">
        <v>46</v>
      </c>
      <c r="P1142" s="26" t="s">
        <v>38</v>
      </c>
      <c r="Q1142" s="26"/>
      <c r="R1142" s="26"/>
      <c r="S1142" s="27"/>
      <c r="T1142" s="27"/>
      <c r="U1142" s="27"/>
      <c r="V1142" s="28"/>
      <c r="W1142" s="34"/>
      <c r="X1142" s="30">
        <v>0</v>
      </c>
      <c r="Y1142" s="34" t="s">
        <v>42</v>
      </c>
      <c r="Z1142" s="29"/>
      <c r="AA1142" s="29"/>
      <c r="AB1142" s="29"/>
      <c r="AC1142" s="29"/>
      <c r="AD1142" s="31" t="s">
        <v>58</v>
      </c>
      <c r="AE1142" s="31" t="s">
        <v>291</v>
      </c>
    </row>
    <row r="1143" spans="1:31" ht="36.75" x14ac:dyDescent="0.25">
      <c r="A1143" s="24" t="s">
        <v>1047</v>
      </c>
      <c r="B1143" s="25">
        <v>36</v>
      </c>
      <c r="C1143" s="25" t="s">
        <v>30</v>
      </c>
      <c r="D1143" s="26" t="s">
        <v>291</v>
      </c>
      <c r="E1143" s="32" t="s">
        <v>4079</v>
      </c>
      <c r="F1143" s="32" t="s">
        <v>4080</v>
      </c>
      <c r="G1143" s="33"/>
      <c r="H1143" s="32" t="s">
        <v>4081</v>
      </c>
      <c r="I1143" s="25">
        <v>2019</v>
      </c>
      <c r="J1143" s="25">
        <v>2030</v>
      </c>
      <c r="K1143" s="25" t="s">
        <v>36</v>
      </c>
      <c r="L1143" s="25"/>
      <c r="M1143" s="25"/>
      <c r="N1143" s="25" t="s">
        <v>3987</v>
      </c>
      <c r="O1143" s="25" t="s">
        <v>1492</v>
      </c>
      <c r="P1143" s="26" t="s">
        <v>308</v>
      </c>
      <c r="Q1143" s="26"/>
      <c r="R1143" s="26"/>
      <c r="S1143" s="27"/>
      <c r="T1143" s="27"/>
      <c r="U1143" s="27"/>
      <c r="V1143" s="28"/>
      <c r="W1143" s="34"/>
      <c r="X1143" s="30">
        <v>0</v>
      </c>
      <c r="Y1143" s="34" t="s">
        <v>42</v>
      </c>
      <c r="Z1143" s="29"/>
      <c r="AA1143" s="29"/>
      <c r="AB1143" s="29"/>
      <c r="AC1143" s="29"/>
      <c r="AD1143" s="31" t="s">
        <v>30</v>
      </c>
      <c r="AE1143" s="31" t="s">
        <v>291</v>
      </c>
    </row>
    <row r="1144" spans="1:31" ht="36.75" x14ac:dyDescent="0.25">
      <c r="A1144" s="24" t="s">
        <v>1047</v>
      </c>
      <c r="B1144" s="25">
        <v>37</v>
      </c>
      <c r="C1144" s="25" t="s">
        <v>58</v>
      </c>
      <c r="D1144" s="26" t="s">
        <v>181</v>
      </c>
      <c r="E1144" s="32" t="s">
        <v>4082</v>
      </c>
      <c r="F1144" s="32" t="s">
        <v>4083</v>
      </c>
      <c r="G1144" s="33"/>
      <c r="H1144" s="32" t="s">
        <v>181</v>
      </c>
      <c r="I1144" s="25">
        <v>2019</v>
      </c>
      <c r="J1144" s="25">
        <v>2030</v>
      </c>
      <c r="K1144" s="25" t="s">
        <v>36</v>
      </c>
      <c r="L1144" s="25"/>
      <c r="M1144" s="25" t="s">
        <v>139</v>
      </c>
      <c r="N1144" s="25" t="s">
        <v>3987</v>
      </c>
      <c r="O1144" s="25" t="s">
        <v>37</v>
      </c>
      <c r="P1144" s="26" t="s">
        <v>460</v>
      </c>
      <c r="Q1144" s="26"/>
      <c r="R1144" s="26"/>
      <c r="S1144" s="27"/>
      <c r="T1144" s="27"/>
      <c r="U1144" s="27"/>
      <c r="V1144" s="28"/>
      <c r="W1144" s="34"/>
      <c r="X1144" s="30">
        <v>0</v>
      </c>
      <c r="Y1144" s="34" t="s">
        <v>42</v>
      </c>
      <c r="Z1144" s="29"/>
      <c r="AA1144" s="29"/>
      <c r="AB1144" s="29"/>
      <c r="AC1144" s="29"/>
      <c r="AD1144" s="31" t="s">
        <v>58</v>
      </c>
      <c r="AE1144" s="31" t="s">
        <v>181</v>
      </c>
    </row>
    <row r="1145" spans="1:31" ht="36.75" x14ac:dyDescent="0.25">
      <c r="A1145" s="24" t="s">
        <v>1047</v>
      </c>
      <c r="B1145" s="25">
        <v>38</v>
      </c>
      <c r="C1145" s="25" t="s">
        <v>30</v>
      </c>
      <c r="D1145" s="26" t="s">
        <v>291</v>
      </c>
      <c r="E1145" s="32" t="s">
        <v>4084</v>
      </c>
      <c r="F1145" s="32" t="s">
        <v>4085</v>
      </c>
      <c r="G1145" s="33"/>
      <c r="H1145" s="32" t="s">
        <v>3375</v>
      </c>
      <c r="I1145" s="25">
        <v>2017</v>
      </c>
      <c r="J1145" s="25">
        <v>2030</v>
      </c>
      <c r="K1145" s="25" t="s">
        <v>57</v>
      </c>
      <c r="L1145" s="25"/>
      <c r="M1145" s="25" t="s">
        <v>139</v>
      </c>
      <c r="N1145" s="25" t="s">
        <v>3987</v>
      </c>
      <c r="O1145" s="25" t="s">
        <v>1492</v>
      </c>
      <c r="P1145" s="26" t="s">
        <v>360</v>
      </c>
      <c r="Q1145" s="26"/>
      <c r="R1145" s="26"/>
      <c r="S1145" s="27"/>
      <c r="T1145" s="27"/>
      <c r="U1145" s="27"/>
      <c r="V1145" s="28">
        <v>2000</v>
      </c>
      <c r="W1145" s="34"/>
      <c r="X1145" s="30">
        <v>2000</v>
      </c>
      <c r="Y1145" s="34" t="s">
        <v>3762</v>
      </c>
      <c r="Z1145" s="29"/>
      <c r="AA1145" s="29"/>
      <c r="AB1145" s="29"/>
      <c r="AC1145" s="29"/>
      <c r="AD1145" s="31" t="s">
        <v>30</v>
      </c>
      <c r="AE1145" s="31" t="s">
        <v>291</v>
      </c>
    </row>
    <row r="1146" spans="1:31" ht="60.75" x14ac:dyDescent="0.25">
      <c r="A1146" s="24" t="s">
        <v>1047</v>
      </c>
      <c r="B1146" s="25">
        <v>39</v>
      </c>
      <c r="C1146" s="25" t="s">
        <v>58</v>
      </c>
      <c r="D1146" s="26" t="s">
        <v>291</v>
      </c>
      <c r="E1146" s="32" t="s">
        <v>4086</v>
      </c>
      <c r="F1146" s="32" t="s">
        <v>4087</v>
      </c>
      <c r="G1146" s="33"/>
      <c r="H1146" s="32" t="s">
        <v>4088</v>
      </c>
      <c r="I1146" s="25">
        <v>2017</v>
      </c>
      <c r="J1146" s="25">
        <v>2030</v>
      </c>
      <c r="K1146" s="25" t="s">
        <v>57</v>
      </c>
      <c r="L1146" s="25"/>
      <c r="M1146" s="25"/>
      <c r="N1146" s="25" t="s">
        <v>4067</v>
      </c>
      <c r="O1146" s="25" t="s">
        <v>1492</v>
      </c>
      <c r="P1146" s="26" t="s">
        <v>186</v>
      </c>
      <c r="Q1146" s="26"/>
      <c r="R1146" s="26"/>
      <c r="S1146" s="27"/>
      <c r="T1146" s="27"/>
      <c r="U1146" s="27"/>
      <c r="V1146" s="28"/>
      <c r="W1146" s="34"/>
      <c r="X1146" s="30">
        <v>0</v>
      </c>
      <c r="Y1146" s="34" t="s">
        <v>42</v>
      </c>
      <c r="Z1146" s="29"/>
      <c r="AA1146" s="29"/>
      <c r="AB1146" s="29"/>
      <c r="AC1146" s="29"/>
      <c r="AD1146" s="31" t="s">
        <v>58</v>
      </c>
      <c r="AE1146" s="31" t="s">
        <v>291</v>
      </c>
    </row>
    <row r="1147" spans="1:31" ht="24.75" x14ac:dyDescent="0.25">
      <c r="A1147" s="24" t="s">
        <v>1047</v>
      </c>
      <c r="B1147" s="25">
        <v>40</v>
      </c>
      <c r="C1147" s="25" t="s">
        <v>30</v>
      </c>
      <c r="D1147" s="26" t="s">
        <v>291</v>
      </c>
      <c r="E1147" s="32" t="s">
        <v>4089</v>
      </c>
      <c r="F1147" s="32" t="s">
        <v>4090</v>
      </c>
      <c r="G1147" s="33"/>
      <c r="H1147" s="32" t="s">
        <v>3375</v>
      </c>
      <c r="I1147" s="25">
        <v>2017</v>
      </c>
      <c r="J1147" s="25">
        <v>2030</v>
      </c>
      <c r="K1147" s="25" t="s">
        <v>57</v>
      </c>
      <c r="L1147" s="25"/>
      <c r="M1147" s="25"/>
      <c r="N1147" s="25" t="s">
        <v>3987</v>
      </c>
      <c r="O1147" s="25" t="s">
        <v>702</v>
      </c>
      <c r="P1147" s="26" t="s">
        <v>765</v>
      </c>
      <c r="Q1147" s="26"/>
      <c r="R1147" s="26"/>
      <c r="S1147" s="27"/>
      <c r="T1147" s="27"/>
      <c r="U1147" s="27"/>
      <c r="V1147" s="28"/>
      <c r="W1147" s="34"/>
      <c r="X1147" s="30">
        <v>0</v>
      </c>
      <c r="Y1147" s="34" t="s">
        <v>3762</v>
      </c>
      <c r="Z1147" s="29"/>
      <c r="AA1147" s="29"/>
      <c r="AB1147" s="29"/>
      <c r="AC1147" s="29"/>
      <c r="AD1147" s="31" t="s">
        <v>30</v>
      </c>
      <c r="AE1147" s="31" t="s">
        <v>291</v>
      </c>
    </row>
    <row r="1148" spans="1:31" ht="60.75" x14ac:dyDescent="0.25">
      <c r="A1148" s="24" t="s">
        <v>1047</v>
      </c>
      <c r="B1148" s="25">
        <v>41</v>
      </c>
      <c r="C1148" s="25" t="s">
        <v>58</v>
      </c>
      <c r="D1148" s="26" t="s">
        <v>291</v>
      </c>
      <c r="E1148" s="32" t="s">
        <v>4091</v>
      </c>
      <c r="F1148" s="32" t="s">
        <v>4092</v>
      </c>
      <c r="G1148" s="33"/>
      <c r="H1148" s="32" t="s">
        <v>3375</v>
      </c>
      <c r="I1148" s="25">
        <v>2020</v>
      </c>
      <c r="J1148" s="25">
        <v>2025</v>
      </c>
      <c r="K1148" s="25" t="s">
        <v>36</v>
      </c>
      <c r="L1148" s="25"/>
      <c r="M1148" s="25" t="s">
        <v>139</v>
      </c>
      <c r="N1148" s="25" t="s">
        <v>4093</v>
      </c>
      <c r="O1148" s="25" t="s">
        <v>1492</v>
      </c>
      <c r="P1148" s="26" t="s">
        <v>186</v>
      </c>
      <c r="Q1148" s="26"/>
      <c r="R1148" s="26"/>
      <c r="S1148" s="27"/>
      <c r="T1148" s="27"/>
      <c r="U1148" s="27"/>
      <c r="V1148" s="28"/>
      <c r="W1148" s="34"/>
      <c r="X1148" s="30">
        <v>0</v>
      </c>
      <c r="Y1148" s="34" t="s">
        <v>3762</v>
      </c>
      <c r="Z1148" s="29"/>
      <c r="AA1148" s="29"/>
      <c r="AB1148" s="29"/>
      <c r="AC1148" s="29"/>
      <c r="AD1148" s="31" t="s">
        <v>58</v>
      </c>
      <c r="AE1148" s="31" t="s">
        <v>291</v>
      </c>
    </row>
    <row r="1149" spans="1:31" ht="48.75" x14ac:dyDescent="0.25">
      <c r="A1149" s="24" t="s">
        <v>1047</v>
      </c>
      <c r="B1149" s="25">
        <v>42</v>
      </c>
      <c r="C1149" s="25" t="s">
        <v>30</v>
      </c>
      <c r="D1149" s="26" t="s">
        <v>106</v>
      </c>
      <c r="E1149" s="32" t="s">
        <v>4094</v>
      </c>
      <c r="F1149" s="32" t="s">
        <v>4095</v>
      </c>
      <c r="G1149" s="33"/>
      <c r="H1149" s="32" t="s">
        <v>1515</v>
      </c>
      <c r="I1149" s="25">
        <v>2020</v>
      </c>
      <c r="J1149" s="25">
        <v>2025</v>
      </c>
      <c r="K1149" s="25" t="s">
        <v>36</v>
      </c>
      <c r="L1149" s="25"/>
      <c r="M1149" s="25"/>
      <c r="N1149" s="25" t="s">
        <v>4096</v>
      </c>
      <c r="O1149" s="25" t="s">
        <v>1492</v>
      </c>
      <c r="P1149" s="26" t="s">
        <v>186</v>
      </c>
      <c r="Q1149" s="26"/>
      <c r="R1149" s="26"/>
      <c r="S1149" s="27"/>
      <c r="T1149" s="27"/>
      <c r="U1149" s="27"/>
      <c r="V1149" s="28"/>
      <c r="W1149" s="34"/>
      <c r="X1149" s="30">
        <v>0</v>
      </c>
      <c r="Y1149" s="34" t="s">
        <v>3762</v>
      </c>
      <c r="Z1149" s="29"/>
      <c r="AA1149" s="29"/>
      <c r="AB1149" s="29"/>
      <c r="AC1149" s="29"/>
      <c r="AD1149" s="31" t="s">
        <v>30</v>
      </c>
      <c r="AE1149" s="31" t="s">
        <v>106</v>
      </c>
    </row>
    <row r="1150" spans="1:31" ht="36.75" x14ac:dyDescent="0.25">
      <c r="A1150" s="24" t="s">
        <v>1047</v>
      </c>
      <c r="B1150" s="25">
        <v>43</v>
      </c>
      <c r="C1150" s="25" t="s">
        <v>58</v>
      </c>
      <c r="D1150" s="26" t="s">
        <v>106</v>
      </c>
      <c r="E1150" s="32" t="s">
        <v>4097</v>
      </c>
      <c r="F1150" s="32" t="s">
        <v>4098</v>
      </c>
      <c r="G1150" s="33"/>
      <c r="H1150" s="32" t="s">
        <v>4099</v>
      </c>
      <c r="I1150" s="25">
        <v>2017</v>
      </c>
      <c r="J1150" s="25">
        <v>2030</v>
      </c>
      <c r="K1150" s="25" t="s">
        <v>57</v>
      </c>
      <c r="L1150" s="25"/>
      <c r="M1150" s="25"/>
      <c r="N1150" s="25" t="s">
        <v>4100</v>
      </c>
      <c r="O1150" s="25" t="s">
        <v>1492</v>
      </c>
      <c r="P1150" s="26"/>
      <c r="Q1150" s="26"/>
      <c r="R1150" s="26"/>
      <c r="S1150" s="27"/>
      <c r="T1150" s="27"/>
      <c r="U1150" s="27"/>
      <c r="V1150" s="28"/>
      <c r="W1150" s="34">
        <v>8215</v>
      </c>
      <c r="X1150" s="30">
        <v>106795</v>
      </c>
      <c r="Y1150" s="34" t="s">
        <v>3762</v>
      </c>
      <c r="Z1150" s="29"/>
      <c r="AA1150" s="29"/>
      <c r="AB1150" s="29"/>
      <c r="AC1150" s="29"/>
      <c r="AD1150" s="31" t="s">
        <v>58</v>
      </c>
      <c r="AE1150" s="31" t="s">
        <v>106</v>
      </c>
    </row>
    <row r="1151" spans="1:31" ht="36.75" x14ac:dyDescent="0.25">
      <c r="A1151" s="24" t="s">
        <v>1047</v>
      </c>
      <c r="B1151" s="25">
        <v>44</v>
      </c>
      <c r="C1151" s="25" t="s">
        <v>30</v>
      </c>
      <c r="D1151" s="26" t="s">
        <v>291</v>
      </c>
      <c r="E1151" s="32" t="s">
        <v>4101</v>
      </c>
      <c r="F1151" s="32"/>
      <c r="G1151" s="33"/>
      <c r="H1151" s="32" t="s">
        <v>3375</v>
      </c>
      <c r="I1151" s="25">
        <v>2005</v>
      </c>
      <c r="J1151" s="25">
        <v>2030</v>
      </c>
      <c r="K1151" s="25" t="s">
        <v>57</v>
      </c>
      <c r="L1151" s="25" t="s">
        <v>139</v>
      </c>
      <c r="M1151" s="25" t="s">
        <v>139</v>
      </c>
      <c r="N1151" s="25" t="s">
        <v>4102</v>
      </c>
      <c r="O1151" s="25" t="s">
        <v>1492</v>
      </c>
      <c r="P1151" s="26" t="s">
        <v>186</v>
      </c>
      <c r="Q1151" s="26"/>
      <c r="R1151" s="26"/>
      <c r="S1151" s="27"/>
      <c r="T1151" s="27"/>
      <c r="U1151" s="27"/>
      <c r="V1151" s="28"/>
      <c r="W1151" s="34">
        <v>20000</v>
      </c>
      <c r="X1151" s="30">
        <v>500000</v>
      </c>
      <c r="Y1151" s="34" t="s">
        <v>42</v>
      </c>
      <c r="Z1151" s="29"/>
      <c r="AA1151" s="29"/>
      <c r="AB1151" s="29"/>
      <c r="AC1151" s="29"/>
      <c r="AD1151" s="31" t="s">
        <v>30</v>
      </c>
      <c r="AE1151" s="31" t="s">
        <v>291</v>
      </c>
    </row>
    <row r="1152" spans="1:31" ht="36.75" x14ac:dyDescent="0.25">
      <c r="A1152" s="24" t="s">
        <v>1045</v>
      </c>
      <c r="B1152" s="25">
        <v>1</v>
      </c>
      <c r="C1152" s="25" t="s">
        <v>233</v>
      </c>
      <c r="D1152" s="26" t="s">
        <v>135</v>
      </c>
      <c r="E1152" s="32" t="s">
        <v>4103</v>
      </c>
      <c r="F1152" s="32" t="s">
        <v>4104</v>
      </c>
      <c r="G1152" s="33" t="s">
        <v>4105</v>
      </c>
      <c r="H1152" s="32" t="s">
        <v>2331</v>
      </c>
      <c r="I1152" s="25">
        <v>2025</v>
      </c>
      <c r="J1152" s="25">
        <v>2027</v>
      </c>
      <c r="K1152" s="25" t="s">
        <v>36</v>
      </c>
      <c r="L1152" s="25" t="s">
        <v>139</v>
      </c>
      <c r="M1152" s="25" t="s">
        <v>139</v>
      </c>
      <c r="N1152" s="25" t="s">
        <v>289</v>
      </c>
      <c r="O1152" s="25" t="s">
        <v>1492</v>
      </c>
      <c r="P1152" s="26" t="s">
        <v>186</v>
      </c>
      <c r="Q1152" s="26"/>
      <c r="R1152" s="26"/>
      <c r="S1152" s="27"/>
      <c r="T1152" s="27"/>
      <c r="U1152" s="27"/>
      <c r="V1152" s="28">
        <v>2500</v>
      </c>
      <c r="W1152" s="34">
        <v>0</v>
      </c>
      <c r="X1152" s="30">
        <v>2500</v>
      </c>
      <c r="Y1152" s="34" t="s">
        <v>4106</v>
      </c>
      <c r="Z1152" s="29"/>
      <c r="AA1152" s="29"/>
      <c r="AB1152" s="29"/>
      <c r="AC1152" s="29"/>
      <c r="AD1152" s="31" t="s">
        <v>233</v>
      </c>
      <c r="AE1152" s="31" t="s">
        <v>135</v>
      </c>
    </row>
    <row r="1153" spans="1:31" ht="84.75" x14ac:dyDescent="0.25">
      <c r="A1153" s="24" t="s">
        <v>1045</v>
      </c>
      <c r="B1153" s="25">
        <v>2</v>
      </c>
      <c r="C1153" s="25" t="s">
        <v>30</v>
      </c>
      <c r="D1153" s="26" t="s">
        <v>1348</v>
      </c>
      <c r="E1153" s="32" t="s">
        <v>4107</v>
      </c>
      <c r="F1153" s="32" t="s">
        <v>4108</v>
      </c>
      <c r="G1153" s="33" t="s">
        <v>4109</v>
      </c>
      <c r="H1153" s="32" t="s">
        <v>4110</v>
      </c>
      <c r="I1153" s="25">
        <v>2023</v>
      </c>
      <c r="J1153" s="25">
        <v>2025</v>
      </c>
      <c r="K1153" s="25" t="s">
        <v>36</v>
      </c>
      <c r="L1153" s="25" t="s">
        <v>139</v>
      </c>
      <c r="M1153" s="25"/>
      <c r="N1153" s="25" t="s">
        <v>289</v>
      </c>
      <c r="O1153" s="25" t="s">
        <v>1492</v>
      </c>
      <c r="P1153" s="26" t="s">
        <v>186</v>
      </c>
      <c r="Q1153" s="26"/>
      <c r="R1153" s="26"/>
      <c r="S1153" s="27" t="s">
        <v>4111</v>
      </c>
      <c r="T1153" s="27"/>
      <c r="U1153" s="27"/>
      <c r="V1153" s="28">
        <v>3500</v>
      </c>
      <c r="W1153" s="34">
        <v>0</v>
      </c>
      <c r="X1153" s="30">
        <v>3500</v>
      </c>
      <c r="Y1153" s="34" t="s">
        <v>4106</v>
      </c>
      <c r="Z1153" s="29" t="s">
        <v>300</v>
      </c>
      <c r="AA1153" s="29"/>
      <c r="AB1153" s="29"/>
      <c r="AC1153" s="29" t="s">
        <v>354</v>
      </c>
      <c r="AD1153" s="31" t="s">
        <v>30</v>
      </c>
      <c r="AE1153" s="31" t="s">
        <v>1348</v>
      </c>
    </row>
    <row r="1154" spans="1:31" ht="60.75" x14ac:dyDescent="0.25">
      <c r="A1154" s="24" t="s">
        <v>1045</v>
      </c>
      <c r="B1154" s="25">
        <v>3</v>
      </c>
      <c r="C1154" s="25" t="s">
        <v>30</v>
      </c>
      <c r="D1154" s="26" t="s">
        <v>90</v>
      </c>
      <c r="E1154" s="32" t="s">
        <v>2323</v>
      </c>
      <c r="F1154" s="32" t="s">
        <v>4112</v>
      </c>
      <c r="G1154" s="33" t="s">
        <v>4113</v>
      </c>
      <c r="H1154" s="32" t="s">
        <v>4110</v>
      </c>
      <c r="I1154" s="25">
        <v>2012</v>
      </c>
      <c r="J1154" s="25">
        <v>2013</v>
      </c>
      <c r="K1154" s="25" t="s">
        <v>246</v>
      </c>
      <c r="L1154" s="25"/>
      <c r="M1154" s="25" t="s">
        <v>139</v>
      </c>
      <c r="N1154" s="25"/>
      <c r="O1154" s="25" t="s">
        <v>111</v>
      </c>
      <c r="P1154" s="26" t="s">
        <v>39</v>
      </c>
      <c r="Q1154" s="26" t="s">
        <v>112</v>
      </c>
      <c r="R1154" s="26" t="s">
        <v>150</v>
      </c>
      <c r="S1154" s="27"/>
      <c r="T1154" s="27"/>
      <c r="U1154" s="27"/>
      <c r="V1154" s="28">
        <v>3000</v>
      </c>
      <c r="W1154" s="34">
        <v>0</v>
      </c>
      <c r="X1154" s="30">
        <v>3000</v>
      </c>
      <c r="Y1154" s="34" t="s">
        <v>4106</v>
      </c>
      <c r="Z1154" s="29" t="s">
        <v>300</v>
      </c>
      <c r="AA1154" s="29"/>
      <c r="AB1154" s="29"/>
      <c r="AC1154" s="29" t="s">
        <v>4114</v>
      </c>
      <c r="AD1154" s="31" t="s">
        <v>30</v>
      </c>
      <c r="AE1154" s="31" t="s">
        <v>90</v>
      </c>
    </row>
    <row r="1155" spans="1:31" ht="48.75" x14ac:dyDescent="0.25">
      <c r="A1155" s="24" t="s">
        <v>1045</v>
      </c>
      <c r="B1155" s="25">
        <v>4</v>
      </c>
      <c r="C1155" s="25" t="s">
        <v>30</v>
      </c>
      <c r="D1155" s="26" t="s">
        <v>145</v>
      </c>
      <c r="E1155" s="32" t="s">
        <v>2455</v>
      </c>
      <c r="F1155" s="32" t="s">
        <v>2225</v>
      </c>
      <c r="G1155" s="33" t="s">
        <v>4115</v>
      </c>
      <c r="H1155" s="32" t="s">
        <v>2347</v>
      </c>
      <c r="I1155" s="25">
        <v>2020</v>
      </c>
      <c r="J1155" s="25">
        <v>2030</v>
      </c>
      <c r="K1155" s="25" t="s">
        <v>36</v>
      </c>
      <c r="L1155" s="25" t="s">
        <v>139</v>
      </c>
      <c r="M1155" s="25"/>
      <c r="N1155" s="25" t="s">
        <v>4116</v>
      </c>
      <c r="O1155" s="25" t="s">
        <v>160</v>
      </c>
      <c r="P1155" s="26" t="s">
        <v>186</v>
      </c>
      <c r="Q1155" s="26" t="s">
        <v>38</v>
      </c>
      <c r="R1155" s="26" t="s">
        <v>150</v>
      </c>
      <c r="S1155" s="27" t="s">
        <v>2227</v>
      </c>
      <c r="T1155" s="27"/>
      <c r="U1155" s="27"/>
      <c r="V1155" s="28">
        <v>0</v>
      </c>
      <c r="W1155" s="34">
        <v>250</v>
      </c>
      <c r="X1155" s="30">
        <v>2500</v>
      </c>
      <c r="Y1155" s="34" t="s">
        <v>4106</v>
      </c>
      <c r="Z1155" s="29"/>
      <c r="AA1155" s="29"/>
      <c r="AB1155" s="29"/>
      <c r="AC1155" s="29"/>
      <c r="AD1155" s="31" t="s">
        <v>30</v>
      </c>
      <c r="AE1155" s="31" t="s">
        <v>145</v>
      </c>
    </row>
    <row r="1156" spans="1:31" ht="36.75" x14ac:dyDescent="0.25">
      <c r="A1156" s="24" t="s">
        <v>1045</v>
      </c>
      <c r="B1156" s="25">
        <v>5</v>
      </c>
      <c r="C1156" s="25" t="s">
        <v>216</v>
      </c>
      <c r="D1156" s="26" t="s">
        <v>52</v>
      </c>
      <c r="E1156" s="32" t="s">
        <v>2315</v>
      </c>
      <c r="F1156" s="32" t="s">
        <v>2316</v>
      </c>
      <c r="G1156" s="33" t="s">
        <v>4117</v>
      </c>
      <c r="H1156" s="32" t="s">
        <v>2331</v>
      </c>
      <c r="I1156" s="25">
        <v>2011</v>
      </c>
      <c r="J1156" s="25">
        <v>2012</v>
      </c>
      <c r="K1156" s="25" t="s">
        <v>246</v>
      </c>
      <c r="L1156" s="25" t="s">
        <v>139</v>
      </c>
      <c r="M1156" s="25"/>
      <c r="N1156" s="25" t="s">
        <v>4118</v>
      </c>
      <c r="O1156" s="25" t="s">
        <v>67</v>
      </c>
      <c r="P1156" s="26" t="s">
        <v>68</v>
      </c>
      <c r="Q1156" s="26"/>
      <c r="R1156" s="26"/>
      <c r="S1156" s="27" t="s">
        <v>2317</v>
      </c>
      <c r="T1156" s="27"/>
      <c r="U1156" s="27"/>
      <c r="V1156" s="28">
        <v>1500</v>
      </c>
      <c r="W1156" s="34">
        <v>0</v>
      </c>
      <c r="X1156" s="30">
        <v>1500</v>
      </c>
      <c r="Y1156" s="34" t="s">
        <v>4106</v>
      </c>
      <c r="Z1156" s="29" t="s">
        <v>52</v>
      </c>
      <c r="AA1156" s="29"/>
      <c r="AB1156" s="29"/>
      <c r="AC1156" s="29" t="s">
        <v>4119</v>
      </c>
      <c r="AD1156" s="31" t="s">
        <v>216</v>
      </c>
      <c r="AE1156" s="31" t="s">
        <v>52</v>
      </c>
    </row>
    <row r="1157" spans="1:31" ht="36.75" x14ac:dyDescent="0.25">
      <c r="A1157" s="24" t="s">
        <v>1045</v>
      </c>
      <c r="B1157" s="25">
        <v>6</v>
      </c>
      <c r="C1157" s="25" t="s">
        <v>30</v>
      </c>
      <c r="D1157" s="26" t="s">
        <v>181</v>
      </c>
      <c r="E1157" s="32" t="s">
        <v>4120</v>
      </c>
      <c r="F1157" s="32" t="s">
        <v>4121</v>
      </c>
      <c r="G1157" s="33" t="s">
        <v>4122</v>
      </c>
      <c r="H1157" s="32" t="s">
        <v>2331</v>
      </c>
      <c r="I1157" s="25">
        <v>2023</v>
      </c>
      <c r="J1157" s="25">
        <v>2025</v>
      </c>
      <c r="K1157" s="25" t="s">
        <v>36</v>
      </c>
      <c r="L1157" s="25"/>
      <c r="M1157" s="25"/>
      <c r="N1157" s="25"/>
      <c r="O1157" s="25" t="s">
        <v>37</v>
      </c>
      <c r="P1157" s="26" t="s">
        <v>144</v>
      </c>
      <c r="Q1157" s="26"/>
      <c r="R1157" s="26"/>
      <c r="S1157" s="27" t="s">
        <v>4111</v>
      </c>
      <c r="T1157" s="27"/>
      <c r="U1157" s="27"/>
      <c r="V1157" s="28">
        <v>5000</v>
      </c>
      <c r="W1157" s="34">
        <v>0</v>
      </c>
      <c r="X1157" s="30">
        <v>5000</v>
      </c>
      <c r="Y1157" s="34" t="s">
        <v>4106</v>
      </c>
      <c r="Z1157" s="29" t="s">
        <v>300</v>
      </c>
      <c r="AA1157" s="29"/>
      <c r="AB1157" s="29"/>
      <c r="AC1157" s="29" t="s">
        <v>354</v>
      </c>
      <c r="AD1157" s="31" t="s">
        <v>30</v>
      </c>
      <c r="AE1157" s="31" t="s">
        <v>181</v>
      </c>
    </row>
    <row r="1158" spans="1:31" ht="84.75" x14ac:dyDescent="0.25">
      <c r="A1158" s="24" t="s">
        <v>1045</v>
      </c>
      <c r="B1158" s="25">
        <v>7</v>
      </c>
      <c r="C1158" s="25" t="s">
        <v>30</v>
      </c>
      <c r="D1158" s="26" t="s">
        <v>47</v>
      </c>
      <c r="E1158" s="32" t="s">
        <v>4123</v>
      </c>
      <c r="F1158" s="32" t="s">
        <v>4124</v>
      </c>
      <c r="G1158" s="33" t="s">
        <v>4125</v>
      </c>
      <c r="H1158" s="32" t="s">
        <v>2362</v>
      </c>
      <c r="I1158" s="25">
        <v>2020</v>
      </c>
      <c r="J1158" s="25">
        <v>2030</v>
      </c>
      <c r="K1158" s="25" t="s">
        <v>36</v>
      </c>
      <c r="L1158" s="25"/>
      <c r="M1158" s="25" t="s">
        <v>139</v>
      </c>
      <c r="N1158" s="25" t="s">
        <v>4126</v>
      </c>
      <c r="O1158" s="25" t="s">
        <v>1492</v>
      </c>
      <c r="P1158" s="26" t="s">
        <v>68</v>
      </c>
      <c r="Q1158" s="26" t="s">
        <v>248</v>
      </c>
      <c r="R1158" s="26" t="s">
        <v>307</v>
      </c>
      <c r="S1158" s="27" t="s">
        <v>2259</v>
      </c>
      <c r="T1158" s="27"/>
      <c r="U1158" s="27"/>
      <c r="V1158" s="28">
        <v>0</v>
      </c>
      <c r="W1158" s="34">
        <v>0</v>
      </c>
      <c r="X1158" s="30">
        <v>0</v>
      </c>
      <c r="Y1158" s="34" t="s">
        <v>4127</v>
      </c>
      <c r="Z1158" s="29"/>
      <c r="AA1158" s="29"/>
      <c r="AB1158" s="29"/>
      <c r="AC1158" s="29"/>
      <c r="AD1158" s="31" t="s">
        <v>30</v>
      </c>
      <c r="AE1158" s="31" t="s">
        <v>47</v>
      </c>
    </row>
    <row r="1159" spans="1:31" ht="48.75" x14ac:dyDescent="0.25">
      <c r="A1159" s="24" t="s">
        <v>1045</v>
      </c>
      <c r="B1159" s="25">
        <v>8</v>
      </c>
      <c r="C1159" s="25" t="s">
        <v>58</v>
      </c>
      <c r="D1159" s="26" t="s">
        <v>175</v>
      </c>
      <c r="E1159" s="32" t="s">
        <v>4128</v>
      </c>
      <c r="F1159" s="32" t="s">
        <v>4129</v>
      </c>
      <c r="G1159" s="33" t="s">
        <v>4130</v>
      </c>
      <c r="H1159" s="32" t="s">
        <v>2362</v>
      </c>
      <c r="I1159" s="25">
        <v>2014</v>
      </c>
      <c r="J1159" s="25">
        <v>2020</v>
      </c>
      <c r="K1159" s="25" t="s">
        <v>57</v>
      </c>
      <c r="L1159" s="25"/>
      <c r="M1159" s="25"/>
      <c r="N1159" s="25" t="s">
        <v>4131</v>
      </c>
      <c r="O1159" s="25" t="s">
        <v>1492</v>
      </c>
      <c r="P1159" s="26" t="s">
        <v>186</v>
      </c>
      <c r="Q1159" s="26" t="s">
        <v>179</v>
      </c>
      <c r="R1159" s="26"/>
      <c r="S1159" s="27" t="s">
        <v>2278</v>
      </c>
      <c r="T1159" s="27"/>
      <c r="U1159" s="27"/>
      <c r="V1159" s="28">
        <v>30000</v>
      </c>
      <c r="W1159" s="34"/>
      <c r="X1159" s="30">
        <v>30000</v>
      </c>
      <c r="Y1159" s="34" t="s">
        <v>4132</v>
      </c>
      <c r="Z1159" s="29" t="s">
        <v>221</v>
      </c>
      <c r="AA1159" s="29"/>
      <c r="AB1159" s="29"/>
      <c r="AC1159" s="29" t="s">
        <v>4133</v>
      </c>
      <c r="AD1159" s="31" t="s">
        <v>58</v>
      </c>
      <c r="AE1159" s="31" t="s">
        <v>175</v>
      </c>
    </row>
    <row r="1160" spans="1:31" ht="60.75" x14ac:dyDescent="0.25">
      <c r="A1160" s="24" t="s">
        <v>1045</v>
      </c>
      <c r="B1160" s="25">
        <v>9</v>
      </c>
      <c r="C1160" s="25" t="s">
        <v>30</v>
      </c>
      <c r="D1160" s="26" t="s">
        <v>181</v>
      </c>
      <c r="E1160" s="32" t="s">
        <v>2333</v>
      </c>
      <c r="F1160" s="32" t="s">
        <v>2334</v>
      </c>
      <c r="G1160" s="33" t="s">
        <v>4134</v>
      </c>
      <c r="H1160" s="32" t="s">
        <v>2336</v>
      </c>
      <c r="I1160" s="25">
        <v>2020</v>
      </c>
      <c r="J1160" s="25">
        <v>2030</v>
      </c>
      <c r="K1160" s="25" t="s">
        <v>36</v>
      </c>
      <c r="L1160" s="25"/>
      <c r="M1160" s="25"/>
      <c r="N1160" s="25" t="s">
        <v>4135</v>
      </c>
      <c r="O1160" s="25" t="s">
        <v>37</v>
      </c>
      <c r="P1160" s="26" t="s">
        <v>144</v>
      </c>
      <c r="Q1160" s="26" t="s">
        <v>112</v>
      </c>
      <c r="R1160" s="26" t="s">
        <v>186</v>
      </c>
      <c r="S1160" s="27" t="s">
        <v>4136</v>
      </c>
      <c r="T1160" s="27"/>
      <c r="U1160" s="27"/>
      <c r="V1160" s="28">
        <v>0</v>
      </c>
      <c r="W1160" s="34">
        <v>0</v>
      </c>
      <c r="X1160" s="30">
        <v>0</v>
      </c>
      <c r="Y1160" s="34" t="s">
        <v>4127</v>
      </c>
      <c r="Z1160" s="29" t="s">
        <v>106</v>
      </c>
      <c r="AA1160" s="29"/>
      <c r="AB1160" s="29"/>
      <c r="AC1160" s="29" t="s">
        <v>3389</v>
      </c>
      <c r="AD1160" s="31" t="s">
        <v>30</v>
      </c>
      <c r="AE1160" s="31" t="s">
        <v>181</v>
      </c>
    </row>
    <row r="1161" spans="1:31" ht="72.75" x14ac:dyDescent="0.25">
      <c r="A1161" s="24" t="s">
        <v>1045</v>
      </c>
      <c r="B1161" s="25">
        <v>10</v>
      </c>
      <c r="C1161" s="25" t="s">
        <v>30</v>
      </c>
      <c r="D1161" s="26" t="s">
        <v>31</v>
      </c>
      <c r="E1161" s="32" t="s">
        <v>4137</v>
      </c>
      <c r="F1161" s="32" t="s">
        <v>4138</v>
      </c>
      <c r="G1161" s="33" t="s">
        <v>4139</v>
      </c>
      <c r="H1161" s="32" t="s">
        <v>2331</v>
      </c>
      <c r="I1161" s="25">
        <v>2017</v>
      </c>
      <c r="J1161" s="25">
        <v>2018</v>
      </c>
      <c r="K1161" s="25" t="s">
        <v>246</v>
      </c>
      <c r="L1161" s="25"/>
      <c r="M1161" s="25" t="s">
        <v>139</v>
      </c>
      <c r="N1161" s="25" t="s">
        <v>289</v>
      </c>
      <c r="O1161" s="25" t="s">
        <v>46</v>
      </c>
      <c r="P1161" s="26" t="s">
        <v>38</v>
      </c>
      <c r="Q1161" s="26"/>
      <c r="R1161" s="26"/>
      <c r="S1161" s="27" t="s">
        <v>4140</v>
      </c>
      <c r="T1161" s="27"/>
      <c r="U1161" s="27"/>
      <c r="V1161" s="28">
        <v>1500</v>
      </c>
      <c r="W1161" s="34">
        <v>0</v>
      </c>
      <c r="X1161" s="30">
        <v>1500</v>
      </c>
      <c r="Y1161" s="34" t="s">
        <v>4106</v>
      </c>
      <c r="Z1161" s="29" t="s">
        <v>106</v>
      </c>
      <c r="AA1161" s="29"/>
      <c r="AB1161" s="29"/>
      <c r="AC1161" s="29" t="s">
        <v>3389</v>
      </c>
      <c r="AD1161" s="31" t="s">
        <v>30</v>
      </c>
      <c r="AE1161" s="31" t="s">
        <v>31</v>
      </c>
    </row>
    <row r="1162" spans="1:31" ht="48.75" x14ac:dyDescent="0.25">
      <c r="A1162" s="24" t="s">
        <v>1045</v>
      </c>
      <c r="B1162" s="25">
        <v>11</v>
      </c>
      <c r="C1162" s="25" t="s">
        <v>58</v>
      </c>
      <c r="D1162" s="26" t="s">
        <v>106</v>
      </c>
      <c r="E1162" s="32" t="s">
        <v>4141</v>
      </c>
      <c r="F1162" s="32" t="s">
        <v>4142</v>
      </c>
      <c r="G1162" s="33" t="s">
        <v>4143</v>
      </c>
      <c r="H1162" s="32" t="s">
        <v>4144</v>
      </c>
      <c r="I1162" s="25">
        <v>2021</v>
      </c>
      <c r="J1162" s="25">
        <v>2030</v>
      </c>
      <c r="K1162" s="25" t="s">
        <v>36</v>
      </c>
      <c r="L1162" s="25"/>
      <c r="M1162" s="25"/>
      <c r="N1162" s="25" t="s">
        <v>4145</v>
      </c>
      <c r="O1162" s="25" t="s">
        <v>1492</v>
      </c>
      <c r="P1162" s="26" t="s">
        <v>68</v>
      </c>
      <c r="Q1162" s="26" t="s">
        <v>248</v>
      </c>
      <c r="R1162" s="26" t="s">
        <v>307</v>
      </c>
      <c r="S1162" s="27" t="s">
        <v>4146</v>
      </c>
      <c r="T1162" s="27"/>
      <c r="U1162" s="27"/>
      <c r="V1162" s="28">
        <v>0</v>
      </c>
      <c r="W1162" s="34">
        <v>250</v>
      </c>
      <c r="X1162" s="30">
        <v>2250</v>
      </c>
      <c r="Y1162" s="34" t="s">
        <v>4106</v>
      </c>
      <c r="Z1162" s="29" t="s">
        <v>106</v>
      </c>
      <c r="AA1162" s="29"/>
      <c r="AB1162" s="29"/>
      <c r="AC1162" s="29" t="s">
        <v>4147</v>
      </c>
      <c r="AD1162" s="31" t="s">
        <v>58</v>
      </c>
      <c r="AE1162" s="31" t="s">
        <v>106</v>
      </c>
    </row>
    <row r="1163" spans="1:31" ht="48.75" x14ac:dyDescent="0.25">
      <c r="A1163" s="24" t="s">
        <v>1045</v>
      </c>
      <c r="B1163" s="25">
        <v>12</v>
      </c>
      <c r="C1163" s="25" t="s">
        <v>30</v>
      </c>
      <c r="D1163" s="26" t="s">
        <v>106</v>
      </c>
      <c r="E1163" s="32" t="s">
        <v>4148</v>
      </c>
      <c r="F1163" s="32" t="s">
        <v>4149</v>
      </c>
      <c r="G1163" s="33" t="s">
        <v>4150</v>
      </c>
      <c r="H1163" s="32" t="s">
        <v>4144</v>
      </c>
      <c r="I1163" s="25">
        <v>2025</v>
      </c>
      <c r="J1163" s="25">
        <v>2030</v>
      </c>
      <c r="K1163" s="25" t="s">
        <v>36</v>
      </c>
      <c r="L1163" s="25"/>
      <c r="M1163" s="25"/>
      <c r="N1163" s="25"/>
      <c r="O1163" s="25" t="s">
        <v>1492</v>
      </c>
      <c r="P1163" s="26" t="s">
        <v>186</v>
      </c>
      <c r="Q1163" s="26"/>
      <c r="R1163" s="26"/>
      <c r="S1163" s="27" t="s">
        <v>2303</v>
      </c>
      <c r="T1163" s="27"/>
      <c r="U1163" s="27"/>
      <c r="V1163" s="28">
        <v>2000</v>
      </c>
      <c r="W1163" s="34">
        <v>0</v>
      </c>
      <c r="X1163" s="30">
        <v>2000</v>
      </c>
      <c r="Y1163" s="34" t="s">
        <v>4106</v>
      </c>
      <c r="Z1163" s="29"/>
      <c r="AA1163" s="29"/>
      <c r="AB1163" s="29"/>
      <c r="AC1163" s="29"/>
      <c r="AD1163" s="31" t="s">
        <v>30</v>
      </c>
      <c r="AE1163" s="31" t="s">
        <v>106</v>
      </c>
    </row>
    <row r="1164" spans="1:31" ht="36.75" x14ac:dyDescent="0.25">
      <c r="A1164" s="24" t="s">
        <v>1045</v>
      </c>
      <c r="B1164" s="25">
        <v>13</v>
      </c>
      <c r="C1164" s="25" t="s">
        <v>30</v>
      </c>
      <c r="D1164" s="26" t="s">
        <v>291</v>
      </c>
      <c r="E1164" s="32" t="s">
        <v>2279</v>
      </c>
      <c r="F1164" s="32" t="s">
        <v>4151</v>
      </c>
      <c r="G1164" s="33" t="s">
        <v>4152</v>
      </c>
      <c r="H1164" s="32" t="s">
        <v>4144</v>
      </c>
      <c r="I1164" s="25">
        <v>2020</v>
      </c>
      <c r="J1164" s="25">
        <v>2030</v>
      </c>
      <c r="K1164" s="25" t="s">
        <v>36</v>
      </c>
      <c r="L1164" s="25"/>
      <c r="M1164" s="25"/>
      <c r="N1164" s="25"/>
      <c r="O1164" s="25" t="s">
        <v>37</v>
      </c>
      <c r="P1164" s="26" t="s">
        <v>144</v>
      </c>
      <c r="Q1164" s="26"/>
      <c r="R1164" s="26"/>
      <c r="S1164" s="27" t="s">
        <v>2281</v>
      </c>
      <c r="T1164" s="27"/>
      <c r="U1164" s="27"/>
      <c r="V1164" s="28">
        <v>0</v>
      </c>
      <c r="W1164" s="34">
        <v>0</v>
      </c>
      <c r="X1164" s="30">
        <v>0</v>
      </c>
      <c r="Y1164" s="34" t="s">
        <v>4127</v>
      </c>
      <c r="Z1164" s="29"/>
      <c r="AA1164" s="29"/>
      <c r="AB1164" s="29"/>
      <c r="AC1164" s="29"/>
      <c r="AD1164" s="31" t="s">
        <v>30</v>
      </c>
      <c r="AE1164" s="31" t="s">
        <v>291</v>
      </c>
    </row>
    <row r="1165" spans="1:31" ht="48.75" x14ac:dyDescent="0.25">
      <c r="A1165" s="24" t="s">
        <v>1045</v>
      </c>
      <c r="B1165" s="25">
        <v>14</v>
      </c>
      <c r="C1165" s="25" t="s">
        <v>58</v>
      </c>
      <c r="D1165" s="16" t="s">
        <v>676</v>
      </c>
      <c r="E1165" s="32" t="s">
        <v>2413</v>
      </c>
      <c r="F1165" s="32" t="s">
        <v>2414</v>
      </c>
      <c r="G1165" s="33" t="s">
        <v>4153</v>
      </c>
      <c r="H1165" s="32" t="s">
        <v>2347</v>
      </c>
      <c r="I1165" s="25">
        <v>2018</v>
      </c>
      <c r="J1165" s="25">
        <v>2030</v>
      </c>
      <c r="K1165" s="25" t="s">
        <v>57</v>
      </c>
      <c r="L1165" s="25"/>
      <c r="M1165" s="25" t="s">
        <v>139</v>
      </c>
      <c r="N1165" s="25" t="s">
        <v>4154</v>
      </c>
      <c r="O1165" s="25" t="s">
        <v>46</v>
      </c>
      <c r="P1165" s="26" t="s">
        <v>38</v>
      </c>
      <c r="Q1165" s="26" t="s">
        <v>39</v>
      </c>
      <c r="R1165" s="26" t="s">
        <v>112</v>
      </c>
      <c r="S1165" s="27"/>
      <c r="T1165" s="27"/>
      <c r="U1165" s="27"/>
      <c r="V1165" s="28">
        <v>0</v>
      </c>
      <c r="W1165" s="34">
        <v>1950</v>
      </c>
      <c r="X1165" s="30">
        <v>23400</v>
      </c>
      <c r="Y1165" s="34" t="s">
        <v>4132</v>
      </c>
      <c r="Z1165" s="29" t="s">
        <v>106</v>
      </c>
      <c r="AA1165" s="29"/>
      <c r="AB1165" s="29"/>
      <c r="AC1165" s="29" t="s">
        <v>4155</v>
      </c>
      <c r="AD1165" s="31" t="s">
        <v>58</v>
      </c>
      <c r="AE1165" s="31" t="s">
        <v>31</v>
      </c>
    </row>
    <row r="1166" spans="1:31" ht="48.75" x14ac:dyDescent="0.25">
      <c r="A1166" s="24" t="s">
        <v>1045</v>
      </c>
      <c r="B1166" s="25">
        <v>15</v>
      </c>
      <c r="C1166" s="25" t="s">
        <v>216</v>
      </c>
      <c r="D1166" s="26" t="s">
        <v>52</v>
      </c>
      <c r="E1166" s="32" t="s">
        <v>4156</v>
      </c>
      <c r="F1166" s="32" t="s">
        <v>4157</v>
      </c>
      <c r="G1166" s="33" t="s">
        <v>4158</v>
      </c>
      <c r="H1166" s="32" t="s">
        <v>2331</v>
      </c>
      <c r="I1166" s="25">
        <v>2020</v>
      </c>
      <c r="J1166" s="25">
        <v>2030</v>
      </c>
      <c r="K1166" s="25" t="s">
        <v>36</v>
      </c>
      <c r="L1166" s="25" t="s">
        <v>139</v>
      </c>
      <c r="M1166" s="25"/>
      <c r="N1166" s="25" t="s">
        <v>4118</v>
      </c>
      <c r="O1166" s="25" t="s">
        <v>67</v>
      </c>
      <c r="P1166" s="26" t="s">
        <v>68</v>
      </c>
      <c r="Q1166" s="26"/>
      <c r="R1166" s="26"/>
      <c r="S1166" s="27"/>
      <c r="T1166" s="27"/>
      <c r="U1166" s="27"/>
      <c r="V1166" s="28">
        <v>0</v>
      </c>
      <c r="W1166" s="34">
        <v>1250</v>
      </c>
      <c r="X1166" s="30">
        <v>12500</v>
      </c>
      <c r="Y1166" s="34" t="s">
        <v>4132</v>
      </c>
      <c r="Z1166" s="29"/>
      <c r="AA1166" s="29"/>
      <c r="AB1166" s="29"/>
      <c r="AC1166" s="29"/>
      <c r="AD1166" s="31" t="s">
        <v>216</v>
      </c>
      <c r="AE1166" s="31" t="s">
        <v>52</v>
      </c>
    </row>
    <row r="1167" spans="1:31" ht="96.75" x14ac:dyDescent="0.25">
      <c r="A1167" s="24" t="s">
        <v>1045</v>
      </c>
      <c r="B1167" s="25">
        <v>16</v>
      </c>
      <c r="C1167" s="25" t="s">
        <v>30</v>
      </c>
      <c r="D1167" s="26" t="s">
        <v>590</v>
      </c>
      <c r="E1167" s="32" t="s">
        <v>4159</v>
      </c>
      <c r="F1167" s="32" t="s">
        <v>4160</v>
      </c>
      <c r="G1167" s="33" t="s">
        <v>4161</v>
      </c>
      <c r="H1167" s="32" t="s">
        <v>2347</v>
      </c>
      <c r="I1167" s="25">
        <v>2021</v>
      </c>
      <c r="J1167" s="25">
        <v>2022</v>
      </c>
      <c r="K1167" s="25" t="s">
        <v>36</v>
      </c>
      <c r="L1167" s="25" t="s">
        <v>139</v>
      </c>
      <c r="M1167" s="25" t="s">
        <v>139</v>
      </c>
      <c r="N1167" s="25" t="s">
        <v>4162</v>
      </c>
      <c r="O1167" s="25" t="s">
        <v>1492</v>
      </c>
      <c r="P1167" s="26" t="s">
        <v>186</v>
      </c>
      <c r="Q1167" s="26"/>
      <c r="R1167" s="26"/>
      <c r="S1167" s="27" t="s">
        <v>4163</v>
      </c>
      <c r="T1167" s="27"/>
      <c r="U1167" s="27"/>
      <c r="V1167" s="28">
        <v>2500</v>
      </c>
      <c r="W1167" s="34">
        <v>0</v>
      </c>
      <c r="X1167" s="30">
        <v>2500</v>
      </c>
      <c r="Y1167" s="34" t="s">
        <v>4106</v>
      </c>
      <c r="Z1167" s="29" t="s">
        <v>106</v>
      </c>
      <c r="AA1167" s="29"/>
      <c r="AB1167" s="29"/>
      <c r="AC1167" s="29" t="s">
        <v>4164</v>
      </c>
      <c r="AD1167" s="31" t="s">
        <v>30</v>
      </c>
      <c r="AE1167" s="31" t="s">
        <v>590</v>
      </c>
    </row>
    <row r="1168" spans="1:31" ht="36.75" x14ac:dyDescent="0.25">
      <c r="A1168" s="24" t="s">
        <v>1045</v>
      </c>
      <c r="B1168" s="25">
        <v>17</v>
      </c>
      <c r="C1168" s="25" t="s">
        <v>30</v>
      </c>
      <c r="D1168" s="26" t="s">
        <v>145</v>
      </c>
      <c r="E1168" s="32" t="s">
        <v>4165</v>
      </c>
      <c r="F1168" s="32" t="s">
        <v>4166</v>
      </c>
      <c r="G1168" s="33" t="s">
        <v>4167</v>
      </c>
      <c r="H1168" s="32" t="s">
        <v>4168</v>
      </c>
      <c r="I1168" s="25">
        <v>2020</v>
      </c>
      <c r="J1168" s="25">
        <v>2030</v>
      </c>
      <c r="K1168" s="25" t="s">
        <v>36</v>
      </c>
      <c r="L1168" s="25" t="s">
        <v>139</v>
      </c>
      <c r="M1168" s="25" t="s">
        <v>139</v>
      </c>
      <c r="N1168" s="25"/>
      <c r="O1168" s="25" t="s">
        <v>4169</v>
      </c>
      <c r="P1168" s="26" t="s">
        <v>112</v>
      </c>
      <c r="Q1168" s="26" t="s">
        <v>123</v>
      </c>
      <c r="R1168" s="26"/>
      <c r="S1168" s="27" t="s">
        <v>4170</v>
      </c>
      <c r="T1168" s="27"/>
      <c r="U1168" s="27"/>
      <c r="V1168" s="28">
        <v>0</v>
      </c>
      <c r="W1168" s="34">
        <v>400</v>
      </c>
      <c r="X1168" s="30">
        <v>4000</v>
      </c>
      <c r="Y1168" s="34" t="s">
        <v>4106</v>
      </c>
      <c r="Z1168" s="29"/>
      <c r="AA1168" s="29"/>
      <c r="AB1168" s="29"/>
      <c r="AC1168" s="29"/>
      <c r="AD1168" s="31" t="s">
        <v>30</v>
      </c>
      <c r="AE1168" s="31" t="s">
        <v>145</v>
      </c>
    </row>
    <row r="1169" spans="1:31" ht="60.75" x14ac:dyDescent="0.25">
      <c r="A1169" s="24" t="s">
        <v>1045</v>
      </c>
      <c r="B1169" s="25">
        <v>18</v>
      </c>
      <c r="C1169" s="25" t="s">
        <v>58</v>
      </c>
      <c r="D1169" s="26" t="s">
        <v>52</v>
      </c>
      <c r="E1169" s="32" t="s">
        <v>4171</v>
      </c>
      <c r="F1169" s="32" t="s">
        <v>4172</v>
      </c>
      <c r="G1169" s="33" t="s">
        <v>4173</v>
      </c>
      <c r="H1169" s="32" t="s">
        <v>4174</v>
      </c>
      <c r="I1169" s="25">
        <v>2005</v>
      </c>
      <c r="J1169" s="25">
        <v>2030</v>
      </c>
      <c r="K1169" s="25" t="s">
        <v>57</v>
      </c>
      <c r="L1169" s="25"/>
      <c r="M1169" s="25" t="s">
        <v>139</v>
      </c>
      <c r="N1169" s="25" t="s">
        <v>4175</v>
      </c>
      <c r="O1169" s="25" t="s">
        <v>1097</v>
      </c>
      <c r="P1169" s="26" t="s">
        <v>39</v>
      </c>
      <c r="Q1169" s="26" t="s">
        <v>112</v>
      </c>
      <c r="R1169" s="26" t="s">
        <v>123</v>
      </c>
      <c r="S1169" s="27" t="s">
        <v>2248</v>
      </c>
      <c r="T1169" s="27"/>
      <c r="U1169" s="27"/>
      <c r="V1169" s="28">
        <v>850525</v>
      </c>
      <c r="W1169" s="34">
        <v>0</v>
      </c>
      <c r="X1169" s="30">
        <v>850525</v>
      </c>
      <c r="Y1169" s="34" t="s">
        <v>4176</v>
      </c>
      <c r="Z1169" s="29" t="s">
        <v>300</v>
      </c>
      <c r="AA1169" s="29"/>
      <c r="AB1169" s="29"/>
      <c r="AC1169" s="29" t="s">
        <v>4177</v>
      </c>
      <c r="AD1169" s="31" t="s">
        <v>58</v>
      </c>
      <c r="AE1169" s="31" t="s">
        <v>52</v>
      </c>
    </row>
    <row r="1170" spans="1:31" ht="36.75" x14ac:dyDescent="0.25">
      <c r="A1170" s="24" t="s">
        <v>1045</v>
      </c>
      <c r="B1170" s="25">
        <v>19</v>
      </c>
      <c r="C1170" s="25" t="s">
        <v>216</v>
      </c>
      <c r="D1170" s="26" t="s">
        <v>52</v>
      </c>
      <c r="E1170" s="32" t="s">
        <v>4178</v>
      </c>
      <c r="F1170" s="32" t="s">
        <v>4179</v>
      </c>
      <c r="G1170" s="33" t="s">
        <v>4180</v>
      </c>
      <c r="H1170" s="32" t="s">
        <v>2347</v>
      </c>
      <c r="I1170" s="25">
        <v>2008</v>
      </c>
      <c r="J1170" s="25">
        <v>2016</v>
      </c>
      <c r="K1170" s="25" t="s">
        <v>246</v>
      </c>
      <c r="L1170" s="25" t="s">
        <v>139</v>
      </c>
      <c r="M1170" s="25" t="s">
        <v>139</v>
      </c>
      <c r="N1170" s="25" t="s">
        <v>4118</v>
      </c>
      <c r="O1170" s="25" t="s">
        <v>67</v>
      </c>
      <c r="P1170" s="26" t="s">
        <v>68</v>
      </c>
      <c r="Q1170" s="26"/>
      <c r="R1170" s="26"/>
      <c r="S1170" s="27"/>
      <c r="T1170" s="27"/>
      <c r="U1170" s="27"/>
      <c r="V1170" s="28">
        <v>121303</v>
      </c>
      <c r="W1170" s="34">
        <v>0</v>
      </c>
      <c r="X1170" s="30">
        <v>121303</v>
      </c>
      <c r="Y1170" s="34" t="s">
        <v>4176</v>
      </c>
      <c r="Z1170" s="29"/>
      <c r="AA1170" s="29"/>
      <c r="AB1170" s="29"/>
      <c r="AC1170" s="29"/>
      <c r="AD1170" s="31" t="s">
        <v>216</v>
      </c>
      <c r="AE1170" s="31" t="s">
        <v>52</v>
      </c>
    </row>
  </sheetData>
  <sortState ref="A2:AG678">
    <sortCondition ref="A2:A678"/>
    <sortCondition ref="B2:B678"/>
  </sortState>
  <dataValidations count="12">
    <dataValidation type="list" allowBlank="1" showInputMessage="1" showErrorMessage="1" sqref="D720:D734 D330:D351 D353:D365 D367:D440">
      <formula1>sector</formula1>
    </dataValidation>
    <dataValidation type="list" allowBlank="1" showInputMessage="1" showErrorMessage="1" sqref="P798:R1067">
      <formula1>Impactes</formula1>
    </dataValidation>
    <dataValidation type="list" allowBlank="1" showInputMessage="1" showErrorMessage="1" sqref="Z798:AB1067">
      <formula1>plans</formula1>
    </dataValidation>
    <dataValidation allowBlank="1" showInputMessage="1" showErrorMessage="1" prompt="Especifica els plans (POUM; PAES, Pla d’aprofitament d’aigües freàtiques....)" sqref="AC798:AC1067"/>
    <dataValidation type="list" allowBlank="1" showInputMessage="1" showErrorMessage="1" sqref="D798:D1067">
      <formula1>Sectors</formula1>
    </dataValidation>
    <dataValidation type="list" allowBlank="1" showInputMessage="1" showErrorMessage="1" sqref="C798:C1067">
      <formula1>Tipus</formula1>
    </dataValidation>
    <dataValidation type="list" allowBlank="1" showInputMessage="1" showErrorMessage="1" sqref="I798:I1067">
      <formula1>anys</formula1>
    </dataValidation>
    <dataValidation type="list" errorStyle="warning" allowBlank="1" showInputMessage="1" showErrorMessage="1" prompt="Heu de posar com a mínim un anys més que a l'inici!_x000a_" sqref="J798:J1067">
      <formula1>anys</formula1>
    </dataValidation>
    <dataValidation type="list" errorStyle="warning" allowBlank="1" showErrorMessage="1" prompt="_x000a_" sqref="K798:K1067">
      <formula1>Estat</formula1>
    </dataValidation>
    <dataValidation type="list" errorStyle="warning" allowBlank="1" showErrorMessage="1" prompt="_x000a_" sqref="L798:M1067">
      <formula1>"X"</formula1>
    </dataValidation>
    <dataValidation errorStyle="warning" allowBlank="1" showErrorMessage="1" prompt="_x000a_" sqref="N798:N1067"/>
    <dataValidation type="list" errorStyle="warning" allowBlank="1" showErrorMessage="1" prompt="_x000a_" sqref="O798:O1067">
      <formula1>risc</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68" zoomScaleNormal="68" workbookViewId="0">
      <selection activeCell="L42" sqref="L42"/>
    </sheetView>
  </sheetViews>
  <sheetFormatPr defaultRowHeight="15" x14ac:dyDescent="0.25"/>
  <cols>
    <col min="1" max="1" width="35.28515625" bestFit="1" customWidth="1"/>
    <col min="2" max="2" width="30.85546875" customWidth="1"/>
    <col min="3" max="3" width="6.85546875" customWidth="1"/>
    <col min="4" max="4" width="9" customWidth="1"/>
    <col min="5" max="5" width="6.28515625" customWidth="1"/>
    <col min="6" max="6" width="17.42578125" customWidth="1"/>
    <col min="7" max="7" width="12.5703125" bestFit="1" customWidth="1"/>
    <col min="16" max="16" width="35.28515625" bestFit="1" customWidth="1"/>
    <col min="17" max="17" width="30.85546875" customWidth="1"/>
    <col min="18" max="18" width="6.85546875" customWidth="1"/>
    <col min="19" max="19" width="9" customWidth="1"/>
    <col min="20" max="20" width="6.28515625" customWidth="1"/>
    <col min="21" max="21" width="17.42578125" bestFit="1" customWidth="1"/>
  </cols>
  <sheetData>
    <row r="1" spans="1:21" x14ac:dyDescent="0.25">
      <c r="A1" s="2" t="s">
        <v>2</v>
      </c>
      <c r="B1" t="s">
        <v>1608</v>
      </c>
      <c r="P1" s="2" t="s">
        <v>2</v>
      </c>
      <c r="Q1" t="s">
        <v>1611</v>
      </c>
    </row>
    <row r="3" spans="1:21" x14ac:dyDescent="0.25">
      <c r="A3" s="2" t="s">
        <v>1610</v>
      </c>
      <c r="B3" s="2" t="s">
        <v>1609</v>
      </c>
      <c r="P3" s="2" t="s">
        <v>1610</v>
      </c>
      <c r="Q3" s="2" t="s">
        <v>1609</v>
      </c>
    </row>
    <row r="4" spans="1:21" x14ac:dyDescent="0.25">
      <c r="A4" s="2" t="s">
        <v>1606</v>
      </c>
      <c r="B4" t="s">
        <v>116</v>
      </c>
      <c r="C4" t="s">
        <v>42</v>
      </c>
      <c r="D4" t="s">
        <v>2869</v>
      </c>
      <c r="E4" t="s">
        <v>62</v>
      </c>
      <c r="F4" t="s">
        <v>1607</v>
      </c>
      <c r="P4" s="2" t="s">
        <v>1606</v>
      </c>
      <c r="Q4" t="s">
        <v>116</v>
      </c>
      <c r="R4" t="s">
        <v>42</v>
      </c>
      <c r="S4" t="s">
        <v>2869</v>
      </c>
      <c r="T4" t="s">
        <v>62</v>
      </c>
      <c r="U4" t="s">
        <v>1607</v>
      </c>
    </row>
    <row r="5" spans="1:21" x14ac:dyDescent="0.25">
      <c r="A5" s="3" t="s">
        <v>47</v>
      </c>
      <c r="B5" s="5">
        <v>24</v>
      </c>
      <c r="C5" s="5">
        <v>62</v>
      </c>
      <c r="D5" s="5"/>
      <c r="E5" s="5">
        <v>29</v>
      </c>
      <c r="F5" s="5">
        <v>115</v>
      </c>
      <c r="P5" s="3" t="s">
        <v>47</v>
      </c>
      <c r="Q5" s="5">
        <v>17</v>
      </c>
      <c r="R5" s="5">
        <v>42</v>
      </c>
      <c r="S5" s="5"/>
      <c r="T5" s="5">
        <v>24</v>
      </c>
      <c r="U5" s="5">
        <v>83</v>
      </c>
    </row>
    <row r="6" spans="1:21" x14ac:dyDescent="0.25">
      <c r="A6" s="3" t="s">
        <v>52</v>
      </c>
      <c r="B6" s="5">
        <v>46</v>
      </c>
      <c r="C6" s="5">
        <v>85</v>
      </c>
      <c r="D6" s="5"/>
      <c r="E6" s="5">
        <v>44</v>
      </c>
      <c r="F6" s="5">
        <v>175</v>
      </c>
      <c r="P6" s="3" t="s">
        <v>52</v>
      </c>
      <c r="Q6" s="5">
        <v>41</v>
      </c>
      <c r="R6" s="5">
        <v>79</v>
      </c>
      <c r="S6" s="5"/>
      <c r="T6" s="5">
        <v>43</v>
      </c>
      <c r="U6" s="5">
        <v>163</v>
      </c>
    </row>
    <row r="7" spans="1:21" x14ac:dyDescent="0.25">
      <c r="A7" s="3" t="s">
        <v>106</v>
      </c>
      <c r="B7" s="5">
        <v>2</v>
      </c>
      <c r="C7" s="5">
        <v>56</v>
      </c>
      <c r="D7" s="5"/>
      <c r="E7" s="5">
        <v>21</v>
      </c>
      <c r="F7" s="5">
        <v>79</v>
      </c>
      <c r="P7" s="3" t="s">
        <v>106</v>
      </c>
      <c r="Q7" s="5">
        <v>2</v>
      </c>
      <c r="R7" s="5">
        <v>54</v>
      </c>
      <c r="S7" s="5"/>
      <c r="T7" s="5">
        <v>21</v>
      </c>
      <c r="U7" s="5">
        <v>77</v>
      </c>
    </row>
    <row r="8" spans="1:21" x14ac:dyDescent="0.25">
      <c r="A8" s="3" t="s">
        <v>135</v>
      </c>
      <c r="B8" s="5">
        <v>8</v>
      </c>
      <c r="C8" s="5">
        <v>21</v>
      </c>
      <c r="D8" s="5">
        <v>1</v>
      </c>
      <c r="E8" s="5">
        <v>18</v>
      </c>
      <c r="F8" s="5">
        <v>48</v>
      </c>
      <c r="P8" s="3" t="s">
        <v>135</v>
      </c>
      <c r="Q8" s="5">
        <v>8</v>
      </c>
      <c r="R8" s="5">
        <v>19</v>
      </c>
      <c r="S8" s="5">
        <v>1</v>
      </c>
      <c r="T8" s="5">
        <v>18</v>
      </c>
      <c r="U8" s="5">
        <v>46</v>
      </c>
    </row>
    <row r="9" spans="1:21" x14ac:dyDescent="0.25">
      <c r="A9" s="3" t="s">
        <v>145</v>
      </c>
      <c r="B9" s="5">
        <v>6</v>
      </c>
      <c r="C9" s="5">
        <v>9</v>
      </c>
      <c r="D9" s="5"/>
      <c r="E9" s="5">
        <v>6</v>
      </c>
      <c r="F9" s="5">
        <v>21</v>
      </c>
      <c r="P9" s="3" t="s">
        <v>145</v>
      </c>
      <c r="Q9" s="5">
        <v>6</v>
      </c>
      <c r="R9" s="5">
        <v>8</v>
      </c>
      <c r="S9" s="5"/>
      <c r="T9" s="5">
        <v>5</v>
      </c>
      <c r="U9" s="5">
        <v>19</v>
      </c>
    </row>
    <row r="10" spans="1:21" x14ac:dyDescent="0.25">
      <c r="A10" s="3" t="s">
        <v>291</v>
      </c>
      <c r="B10" s="5">
        <v>19</v>
      </c>
      <c r="C10" s="5">
        <v>38</v>
      </c>
      <c r="D10" s="5"/>
      <c r="E10" s="5">
        <v>11</v>
      </c>
      <c r="F10" s="5">
        <v>68</v>
      </c>
      <c r="P10" s="3" t="s">
        <v>291</v>
      </c>
      <c r="Q10" s="5">
        <v>17</v>
      </c>
      <c r="R10" s="5">
        <v>34</v>
      </c>
      <c r="S10" s="5"/>
      <c r="T10" s="5">
        <v>10</v>
      </c>
      <c r="U10" s="5">
        <v>61</v>
      </c>
    </row>
    <row r="11" spans="1:21" x14ac:dyDescent="0.25">
      <c r="A11" s="3" t="s">
        <v>90</v>
      </c>
      <c r="B11" s="5">
        <v>10</v>
      </c>
      <c r="C11" s="5">
        <v>32</v>
      </c>
      <c r="D11" s="5"/>
      <c r="E11" s="5">
        <v>9</v>
      </c>
      <c r="F11" s="5">
        <v>51</v>
      </c>
      <c r="P11" s="3" t="s">
        <v>90</v>
      </c>
      <c r="Q11" s="5">
        <v>6</v>
      </c>
      <c r="R11" s="5">
        <v>32</v>
      </c>
      <c r="S11" s="5"/>
      <c r="T11" s="5">
        <v>9</v>
      </c>
      <c r="U11" s="5">
        <v>47</v>
      </c>
    </row>
    <row r="12" spans="1:21" x14ac:dyDescent="0.25">
      <c r="A12" s="3" t="s">
        <v>676</v>
      </c>
      <c r="B12" s="5">
        <v>1</v>
      </c>
      <c r="C12" s="5">
        <v>6</v>
      </c>
      <c r="D12" s="5"/>
      <c r="E12" s="5"/>
      <c r="F12" s="5">
        <v>7</v>
      </c>
      <c r="P12" s="3" t="s">
        <v>676</v>
      </c>
      <c r="Q12" s="5">
        <v>1</v>
      </c>
      <c r="R12" s="5">
        <v>6</v>
      </c>
      <c r="S12" s="5"/>
      <c r="T12" s="5"/>
      <c r="U12" s="5">
        <v>7</v>
      </c>
    </row>
    <row r="13" spans="1:21" x14ac:dyDescent="0.25">
      <c r="A13" s="3" t="s">
        <v>31</v>
      </c>
      <c r="B13" s="5">
        <v>14</v>
      </c>
      <c r="C13" s="5">
        <v>49</v>
      </c>
      <c r="D13" s="5"/>
      <c r="E13" s="5">
        <v>15</v>
      </c>
      <c r="F13" s="5">
        <v>78</v>
      </c>
      <c r="P13" s="3" t="s">
        <v>31</v>
      </c>
      <c r="Q13" s="5">
        <v>7</v>
      </c>
      <c r="R13" s="5">
        <v>43</v>
      </c>
      <c r="S13" s="5"/>
      <c r="T13" s="5">
        <v>11</v>
      </c>
      <c r="U13" s="5">
        <v>61</v>
      </c>
    </row>
    <row r="14" spans="1:21" x14ac:dyDescent="0.25">
      <c r="A14" s="3" t="s">
        <v>590</v>
      </c>
      <c r="B14" s="5">
        <v>2</v>
      </c>
      <c r="C14" s="5">
        <v>7</v>
      </c>
      <c r="D14" s="5"/>
      <c r="E14" s="5">
        <v>3</v>
      </c>
      <c r="F14" s="5">
        <v>12</v>
      </c>
      <c r="P14" s="3" t="s">
        <v>590</v>
      </c>
      <c r="Q14" s="5">
        <v>2</v>
      </c>
      <c r="R14" s="5">
        <v>7</v>
      </c>
      <c r="S14" s="5"/>
      <c r="T14" s="5">
        <v>3</v>
      </c>
      <c r="U14" s="5">
        <v>12</v>
      </c>
    </row>
    <row r="15" spans="1:21" x14ac:dyDescent="0.25">
      <c r="A15" s="3" t="s">
        <v>181</v>
      </c>
      <c r="B15" s="5">
        <v>6</v>
      </c>
      <c r="C15" s="5">
        <v>52</v>
      </c>
      <c r="D15" s="5"/>
      <c r="E15" s="5">
        <v>8</v>
      </c>
      <c r="F15" s="5">
        <v>66</v>
      </c>
      <c r="P15" s="3" t="s">
        <v>181</v>
      </c>
      <c r="Q15" s="5">
        <v>6</v>
      </c>
      <c r="R15" s="5">
        <v>44</v>
      </c>
      <c r="S15" s="5"/>
      <c r="T15" s="5">
        <v>8</v>
      </c>
      <c r="U15" s="5">
        <v>58</v>
      </c>
    </row>
    <row r="16" spans="1:21" x14ac:dyDescent="0.25">
      <c r="A16" s="3" t="s">
        <v>1348</v>
      </c>
      <c r="B16" s="5">
        <v>6</v>
      </c>
      <c r="C16" s="5">
        <v>2</v>
      </c>
      <c r="D16" s="5"/>
      <c r="E16" s="5">
        <v>6</v>
      </c>
      <c r="F16" s="5">
        <v>14</v>
      </c>
      <c r="P16" s="3" t="s">
        <v>1348</v>
      </c>
      <c r="Q16" s="5">
        <v>4</v>
      </c>
      <c r="R16" s="5">
        <v>2</v>
      </c>
      <c r="S16" s="5"/>
      <c r="T16" s="5">
        <v>5</v>
      </c>
      <c r="U16" s="5">
        <v>11</v>
      </c>
    </row>
    <row r="17" spans="1:24" x14ac:dyDescent="0.25">
      <c r="A17" s="3" t="s">
        <v>175</v>
      </c>
      <c r="B17" s="5">
        <v>1</v>
      </c>
      <c r="C17" s="5">
        <v>8</v>
      </c>
      <c r="D17" s="5"/>
      <c r="E17" s="5">
        <v>2</v>
      </c>
      <c r="F17" s="5">
        <v>11</v>
      </c>
      <c r="P17" s="3" t="s">
        <v>175</v>
      </c>
      <c r="Q17" s="5">
        <v>1</v>
      </c>
      <c r="R17" s="5">
        <v>7</v>
      </c>
      <c r="S17" s="5"/>
      <c r="T17" s="5">
        <v>2</v>
      </c>
      <c r="U17" s="5">
        <v>10</v>
      </c>
    </row>
    <row r="18" spans="1:24" x14ac:dyDescent="0.25">
      <c r="A18" s="3" t="s">
        <v>1607</v>
      </c>
      <c r="B18" s="5">
        <v>145</v>
      </c>
      <c r="C18" s="5">
        <v>427</v>
      </c>
      <c r="D18" s="5">
        <v>1</v>
      </c>
      <c r="E18" s="5">
        <v>172</v>
      </c>
      <c r="F18" s="5">
        <v>745</v>
      </c>
      <c r="P18" s="3" t="s">
        <v>1607</v>
      </c>
      <c r="Q18" s="5">
        <v>118</v>
      </c>
      <c r="R18" s="5">
        <v>377</v>
      </c>
      <c r="S18" s="5">
        <v>1</v>
      </c>
      <c r="T18" s="5">
        <v>159</v>
      </c>
      <c r="U18" s="5">
        <v>655</v>
      </c>
    </row>
    <row r="20" spans="1:24" x14ac:dyDescent="0.25">
      <c r="Q20" t="s">
        <v>116</v>
      </c>
      <c r="R20" t="s">
        <v>42</v>
      </c>
      <c r="S20" t="s">
        <v>62</v>
      </c>
      <c r="T20" t="s">
        <v>1607</v>
      </c>
      <c r="U20" t="s">
        <v>116</v>
      </c>
      <c r="V20" t="s">
        <v>62</v>
      </c>
      <c r="W20" t="s">
        <v>42</v>
      </c>
    </row>
    <row r="21" spans="1:24" x14ac:dyDescent="0.25">
      <c r="B21" t="s">
        <v>116</v>
      </c>
      <c r="C21" t="s">
        <v>42</v>
      </c>
      <c r="D21" t="s">
        <v>62</v>
      </c>
      <c r="E21" t="s">
        <v>1607</v>
      </c>
      <c r="F21" t="s">
        <v>116</v>
      </c>
      <c r="G21" t="s">
        <v>62</v>
      </c>
      <c r="H21" t="s">
        <v>42</v>
      </c>
      <c r="J21" t="s">
        <v>2743</v>
      </c>
      <c r="P21" t="s">
        <v>3092</v>
      </c>
      <c r="Q21">
        <v>17</v>
      </c>
      <c r="R21">
        <v>39</v>
      </c>
      <c r="S21">
        <v>24</v>
      </c>
      <c r="T21">
        <v>80</v>
      </c>
      <c r="U21" t="e">
        <f>R21*#REF!</f>
        <v>#REF!</v>
      </c>
      <c r="V21" t="e">
        <f>S21*#REF!</f>
        <v>#REF!</v>
      </c>
      <c r="W21" t="e">
        <f>R21*#REF!</f>
        <v>#REF!</v>
      </c>
      <c r="X21" t="e">
        <f>SUM(U21:W21)</f>
        <v>#REF!</v>
      </c>
    </row>
    <row r="22" spans="1:24" x14ac:dyDescent="0.25">
      <c r="A22" t="s">
        <v>3104</v>
      </c>
      <c r="B22">
        <v>23</v>
      </c>
      <c r="C22">
        <v>59</v>
      </c>
      <c r="D22">
        <v>29</v>
      </c>
      <c r="E22">
        <v>111</v>
      </c>
      <c r="F22" t="e">
        <f>B22*#REF!</f>
        <v>#REF!</v>
      </c>
      <c r="G22" t="e">
        <f>D22*#REF!</f>
        <v>#REF!</v>
      </c>
      <c r="H22" t="e">
        <f>C22*#REF!</f>
        <v>#REF!</v>
      </c>
      <c r="I22" t="e">
        <f>SUM(F22:H22)</f>
        <v>#REF!</v>
      </c>
      <c r="J22" s="63" t="e">
        <f>I22/E22</f>
        <v>#REF!</v>
      </c>
      <c r="P22" t="s">
        <v>3093</v>
      </c>
      <c r="Q22">
        <v>40</v>
      </c>
      <c r="R22">
        <v>75</v>
      </c>
      <c r="S22">
        <v>34</v>
      </c>
      <c r="T22">
        <v>149</v>
      </c>
      <c r="U22" t="e">
        <f>R22*#REF!</f>
        <v>#REF!</v>
      </c>
      <c r="V22" t="e">
        <f>S22*#REF!</f>
        <v>#REF!</v>
      </c>
      <c r="W22" t="e">
        <f>R22*#REF!</f>
        <v>#REF!</v>
      </c>
      <c r="X22" t="e">
        <f t="shared" ref="X22:X32" si="0">SUM(U22:W22)</f>
        <v>#REF!</v>
      </c>
    </row>
    <row r="23" spans="1:24" x14ac:dyDescent="0.25">
      <c r="A23" t="s">
        <v>52</v>
      </c>
      <c r="B23">
        <v>45</v>
      </c>
      <c r="C23">
        <v>80</v>
      </c>
      <c r="D23">
        <v>35</v>
      </c>
      <c r="E23">
        <v>160</v>
      </c>
      <c r="F23" t="e">
        <f>B23*#REF!</f>
        <v>#REF!</v>
      </c>
      <c r="G23" t="e">
        <f>D23*#REF!</f>
        <v>#REF!</v>
      </c>
      <c r="H23" t="e">
        <f>C23*#REF!</f>
        <v>#REF!</v>
      </c>
      <c r="I23" t="e">
        <f t="shared" ref="I23:I33" si="1">SUM(F23:H23)</f>
        <v>#REF!</v>
      </c>
      <c r="J23" s="63" t="e">
        <f t="shared" ref="J23:J33" si="2">I23/E23</f>
        <v>#REF!</v>
      </c>
      <c r="P23" t="s">
        <v>3094</v>
      </c>
      <c r="Q23">
        <v>2</v>
      </c>
      <c r="R23">
        <v>51</v>
      </c>
      <c r="S23">
        <v>21</v>
      </c>
      <c r="T23">
        <v>74</v>
      </c>
      <c r="U23" t="e">
        <f>R23*#REF!</f>
        <v>#REF!</v>
      </c>
      <c r="V23" t="e">
        <f>S23*#REF!</f>
        <v>#REF!</v>
      </c>
      <c r="W23" t="e">
        <f>R23*#REF!</f>
        <v>#REF!</v>
      </c>
      <c r="X23" t="e">
        <f t="shared" si="0"/>
        <v>#REF!</v>
      </c>
    </row>
    <row r="24" spans="1:24" x14ac:dyDescent="0.25">
      <c r="A24" t="s">
        <v>106</v>
      </c>
      <c r="B24">
        <v>2</v>
      </c>
      <c r="C24">
        <v>53</v>
      </c>
      <c r="D24">
        <v>21</v>
      </c>
      <c r="E24">
        <v>76</v>
      </c>
      <c r="F24" t="e">
        <f>B24*#REF!</f>
        <v>#REF!</v>
      </c>
      <c r="G24" t="e">
        <f>D24*#REF!</f>
        <v>#REF!</v>
      </c>
      <c r="H24" t="e">
        <f>C24*#REF!</f>
        <v>#REF!</v>
      </c>
      <c r="I24" t="e">
        <f t="shared" si="1"/>
        <v>#REF!</v>
      </c>
      <c r="J24" s="63" t="e">
        <f t="shared" si="2"/>
        <v>#REF!</v>
      </c>
      <c r="P24" t="s">
        <v>3095</v>
      </c>
      <c r="Q24">
        <v>7</v>
      </c>
      <c r="R24">
        <v>18</v>
      </c>
      <c r="S24">
        <v>14</v>
      </c>
      <c r="T24">
        <v>39</v>
      </c>
      <c r="U24" t="e">
        <f>R24*#REF!</f>
        <v>#REF!</v>
      </c>
      <c r="V24" t="e">
        <f>S24*#REF!</f>
        <v>#REF!</v>
      </c>
      <c r="W24" t="e">
        <f>R24*#REF!</f>
        <v>#REF!</v>
      </c>
      <c r="X24" t="e">
        <f t="shared" si="0"/>
        <v>#REF!</v>
      </c>
    </row>
    <row r="25" spans="1:24" x14ac:dyDescent="0.25">
      <c r="A25" t="s">
        <v>135</v>
      </c>
      <c r="B25">
        <v>7</v>
      </c>
      <c r="C25">
        <v>20</v>
      </c>
      <c r="D25">
        <v>14</v>
      </c>
      <c r="E25">
        <v>41</v>
      </c>
      <c r="F25" t="e">
        <f>B25*#REF!</f>
        <v>#REF!</v>
      </c>
      <c r="G25" t="e">
        <f>D25*#REF!</f>
        <v>#REF!</v>
      </c>
      <c r="H25" t="e">
        <f>C25*#REF!</f>
        <v>#REF!</v>
      </c>
      <c r="I25" t="e">
        <f t="shared" si="1"/>
        <v>#REF!</v>
      </c>
      <c r="J25" s="63" t="e">
        <f t="shared" si="2"/>
        <v>#REF!</v>
      </c>
      <c r="P25" t="s">
        <v>3096</v>
      </c>
      <c r="Q25">
        <v>5</v>
      </c>
      <c r="R25">
        <v>6</v>
      </c>
      <c r="S25">
        <v>4</v>
      </c>
      <c r="T25">
        <v>15</v>
      </c>
      <c r="U25" t="e">
        <f>R25*#REF!</f>
        <v>#REF!</v>
      </c>
      <c r="V25" t="e">
        <f>S25*#REF!</f>
        <v>#REF!</v>
      </c>
      <c r="W25" t="e">
        <f>R25*#REF!</f>
        <v>#REF!</v>
      </c>
      <c r="X25" t="e">
        <f t="shared" si="0"/>
        <v>#REF!</v>
      </c>
    </row>
    <row r="26" spans="1:24" x14ac:dyDescent="0.25">
      <c r="A26" t="s">
        <v>145</v>
      </c>
      <c r="B26">
        <v>5</v>
      </c>
      <c r="C26">
        <v>7</v>
      </c>
      <c r="D26">
        <v>5</v>
      </c>
      <c r="E26">
        <v>17</v>
      </c>
      <c r="F26" t="e">
        <f>B26*#REF!</f>
        <v>#REF!</v>
      </c>
      <c r="G26" t="e">
        <f>D26*#REF!</f>
        <v>#REF!</v>
      </c>
      <c r="H26" t="e">
        <f>C26*#REF!</f>
        <v>#REF!</v>
      </c>
      <c r="I26" t="e">
        <f t="shared" si="1"/>
        <v>#REF!</v>
      </c>
      <c r="J26" s="63" t="e">
        <f t="shared" si="2"/>
        <v>#REF!</v>
      </c>
      <c r="P26" t="s">
        <v>3103</v>
      </c>
      <c r="Q26">
        <v>16</v>
      </c>
      <c r="R26">
        <v>31</v>
      </c>
      <c r="S26">
        <v>7</v>
      </c>
      <c r="T26">
        <v>54</v>
      </c>
      <c r="U26" t="e">
        <f>R26*#REF!</f>
        <v>#REF!</v>
      </c>
      <c r="V26" t="e">
        <f>S26*#REF!</f>
        <v>#REF!</v>
      </c>
      <c r="W26" t="e">
        <f>R26*#REF!</f>
        <v>#REF!</v>
      </c>
      <c r="X26" t="e">
        <f t="shared" si="0"/>
        <v>#REF!</v>
      </c>
    </row>
    <row r="27" spans="1:24" x14ac:dyDescent="0.25">
      <c r="A27" t="s">
        <v>3105</v>
      </c>
      <c r="B27">
        <v>18</v>
      </c>
      <c r="C27">
        <v>35</v>
      </c>
      <c r="D27">
        <v>8</v>
      </c>
      <c r="E27">
        <v>61</v>
      </c>
      <c r="F27" t="e">
        <f>B27*#REF!</f>
        <v>#REF!</v>
      </c>
      <c r="G27" t="e">
        <f>D27*#REF!</f>
        <v>#REF!</v>
      </c>
      <c r="H27" t="e">
        <f>C27*#REF!</f>
        <v>#REF!</v>
      </c>
      <c r="I27" t="e">
        <f t="shared" si="1"/>
        <v>#REF!</v>
      </c>
      <c r="J27" s="63" t="e">
        <f t="shared" si="2"/>
        <v>#REF!</v>
      </c>
      <c r="P27" t="s">
        <v>3097</v>
      </c>
      <c r="Q27">
        <v>6</v>
      </c>
      <c r="R27">
        <v>26</v>
      </c>
      <c r="S27">
        <v>8</v>
      </c>
      <c r="T27">
        <v>40</v>
      </c>
      <c r="U27" t="e">
        <f>R27*#REF!</f>
        <v>#REF!</v>
      </c>
      <c r="V27" t="e">
        <f>S27*#REF!</f>
        <v>#REF!</v>
      </c>
      <c r="W27" t="e">
        <f>R27*#REF!</f>
        <v>#REF!</v>
      </c>
      <c r="X27" t="e">
        <f t="shared" si="0"/>
        <v>#REF!</v>
      </c>
    </row>
    <row r="28" spans="1:24" x14ac:dyDescent="0.25">
      <c r="A28" t="s">
        <v>90</v>
      </c>
      <c r="B28">
        <v>10</v>
      </c>
      <c r="C28">
        <v>26</v>
      </c>
      <c r="D28">
        <v>8</v>
      </c>
      <c r="E28">
        <v>44</v>
      </c>
      <c r="F28" t="e">
        <f>B28*#REF!</f>
        <v>#REF!</v>
      </c>
      <c r="G28" t="e">
        <f>D28*#REF!</f>
        <v>#REF!</v>
      </c>
      <c r="H28" t="e">
        <f>C28*#REF!</f>
        <v>#REF!</v>
      </c>
      <c r="I28" t="e">
        <f t="shared" si="1"/>
        <v>#REF!</v>
      </c>
      <c r="J28" s="63" t="e">
        <f t="shared" si="2"/>
        <v>#REF!</v>
      </c>
      <c r="P28" t="s">
        <v>3102</v>
      </c>
      <c r="Q28">
        <v>8</v>
      </c>
      <c r="R28">
        <v>13</v>
      </c>
      <c r="S28">
        <v>7</v>
      </c>
      <c r="T28">
        <v>14</v>
      </c>
      <c r="U28">
        <v>450007</v>
      </c>
      <c r="V28">
        <v>7</v>
      </c>
      <c r="W28">
        <v>36007</v>
      </c>
      <c r="X28">
        <v>486007</v>
      </c>
    </row>
    <row r="29" spans="1:24" x14ac:dyDescent="0.25">
      <c r="A29" t="s">
        <v>676</v>
      </c>
      <c r="B29">
        <v>15</v>
      </c>
      <c r="C29">
        <v>20</v>
      </c>
      <c r="D29">
        <v>14</v>
      </c>
      <c r="E29">
        <v>21</v>
      </c>
      <c r="F29">
        <v>75014</v>
      </c>
      <c r="G29">
        <v>14</v>
      </c>
      <c r="H29">
        <v>36014</v>
      </c>
      <c r="I29">
        <v>111014</v>
      </c>
      <c r="J29" s="63">
        <v>15871.142857142857</v>
      </c>
      <c r="P29" t="s">
        <v>3098</v>
      </c>
      <c r="Q29">
        <v>1</v>
      </c>
      <c r="R29">
        <v>6</v>
      </c>
      <c r="S29">
        <v>2</v>
      </c>
      <c r="T29">
        <v>9</v>
      </c>
      <c r="U29" t="e">
        <f>R29*#REF!</f>
        <v>#REF!</v>
      </c>
      <c r="V29" t="e">
        <f>S29*#REF!</f>
        <v>#REF!</v>
      </c>
      <c r="W29" t="e">
        <f>R29*#REF!</f>
        <v>#REF!</v>
      </c>
      <c r="X29" t="e">
        <f t="shared" si="0"/>
        <v>#REF!</v>
      </c>
    </row>
    <row r="30" spans="1:24" x14ac:dyDescent="0.25">
      <c r="A30" t="s">
        <v>590</v>
      </c>
      <c r="B30">
        <v>1</v>
      </c>
      <c r="C30">
        <v>6</v>
      </c>
      <c r="D30">
        <v>2</v>
      </c>
      <c r="E30">
        <v>9</v>
      </c>
      <c r="F30" t="e">
        <f>B30*#REF!</f>
        <v>#REF!</v>
      </c>
      <c r="G30" t="e">
        <f>D30*#REF!</f>
        <v>#REF!</v>
      </c>
      <c r="H30" t="e">
        <f>C30*#REF!</f>
        <v>#REF!</v>
      </c>
      <c r="I30" t="e">
        <f t="shared" si="1"/>
        <v>#REF!</v>
      </c>
      <c r="J30" s="63" t="e">
        <f t="shared" si="2"/>
        <v>#REF!</v>
      </c>
      <c r="P30" t="s">
        <v>3099</v>
      </c>
      <c r="Q30">
        <v>6</v>
      </c>
      <c r="R30">
        <v>34</v>
      </c>
      <c r="S30">
        <v>8</v>
      </c>
      <c r="T30">
        <v>48</v>
      </c>
      <c r="U30" t="e">
        <f>R30*#REF!</f>
        <v>#REF!</v>
      </c>
      <c r="V30" t="e">
        <f>S30*#REF!</f>
        <v>#REF!</v>
      </c>
      <c r="W30" t="e">
        <f>R30*#REF!</f>
        <v>#REF!</v>
      </c>
      <c r="X30" t="e">
        <f t="shared" si="0"/>
        <v>#REF!</v>
      </c>
    </row>
    <row r="31" spans="1:24" x14ac:dyDescent="0.25">
      <c r="A31" t="s">
        <v>181</v>
      </c>
      <c r="B31">
        <v>6</v>
      </c>
      <c r="C31">
        <v>42</v>
      </c>
      <c r="D31">
        <v>8</v>
      </c>
      <c r="E31">
        <v>56</v>
      </c>
      <c r="F31" t="e">
        <f>B31*#REF!</f>
        <v>#REF!</v>
      </c>
      <c r="G31" t="e">
        <f>D31*#REF!</f>
        <v>#REF!</v>
      </c>
      <c r="H31" t="e">
        <f>C31*#REF!</f>
        <v>#REF!</v>
      </c>
      <c r="I31" t="e">
        <f t="shared" si="1"/>
        <v>#REF!</v>
      </c>
      <c r="J31" s="63" t="e">
        <f t="shared" si="2"/>
        <v>#REF!</v>
      </c>
      <c r="P31" t="s">
        <v>3100</v>
      </c>
      <c r="Q31">
        <v>3</v>
      </c>
      <c r="R31">
        <v>1</v>
      </c>
      <c r="S31">
        <v>5</v>
      </c>
      <c r="T31">
        <v>9</v>
      </c>
      <c r="U31" t="e">
        <f>R31*#REF!</f>
        <v>#REF!</v>
      </c>
      <c r="V31" t="e">
        <f>S31*#REF!</f>
        <v>#REF!</v>
      </c>
      <c r="W31" t="e">
        <f>R31*#REF!</f>
        <v>#REF!</v>
      </c>
      <c r="X31" t="e">
        <f t="shared" si="0"/>
        <v>#REF!</v>
      </c>
    </row>
    <row r="32" spans="1:24" x14ac:dyDescent="0.25">
      <c r="A32" t="s">
        <v>1348</v>
      </c>
      <c r="B32">
        <v>5</v>
      </c>
      <c r="C32">
        <v>1</v>
      </c>
      <c r="D32">
        <v>5</v>
      </c>
      <c r="E32">
        <v>11</v>
      </c>
      <c r="F32" t="e">
        <f>B32*#REF!</f>
        <v>#REF!</v>
      </c>
      <c r="G32" t="e">
        <f>D32*#REF!</f>
        <v>#REF!</v>
      </c>
      <c r="H32" t="e">
        <f>C32*#REF!</f>
        <v>#REF!</v>
      </c>
      <c r="I32" t="e">
        <f t="shared" si="1"/>
        <v>#REF!</v>
      </c>
      <c r="J32" s="63" t="e">
        <f t="shared" si="2"/>
        <v>#REF!</v>
      </c>
      <c r="P32" t="s">
        <v>3101</v>
      </c>
      <c r="Q32">
        <v>1</v>
      </c>
      <c r="R32">
        <v>7</v>
      </c>
      <c r="S32">
        <v>2</v>
      </c>
      <c r="T32">
        <v>10</v>
      </c>
      <c r="U32" t="e">
        <f>R32*#REF!</f>
        <v>#REF!</v>
      </c>
      <c r="V32" t="e">
        <f>S32*#REF!</f>
        <v>#REF!</v>
      </c>
      <c r="W32" t="e">
        <f>R32*#REF!</f>
        <v>#REF!</v>
      </c>
      <c r="X32" t="e">
        <f t="shared" si="0"/>
        <v>#REF!</v>
      </c>
    </row>
    <row r="33" spans="1:10" x14ac:dyDescent="0.25">
      <c r="A33" t="s">
        <v>175</v>
      </c>
      <c r="B33">
        <v>1</v>
      </c>
      <c r="C33">
        <v>8</v>
      </c>
      <c r="D33">
        <v>2</v>
      </c>
      <c r="E33">
        <v>11</v>
      </c>
      <c r="F33" t="e">
        <f>B33*#REF!</f>
        <v>#REF!</v>
      </c>
      <c r="G33" t="e">
        <f>D33*#REF!</f>
        <v>#REF!</v>
      </c>
      <c r="H33" t="e">
        <f>C33*#REF!</f>
        <v>#REF!</v>
      </c>
      <c r="I33" t="e">
        <f t="shared" si="1"/>
        <v>#REF!</v>
      </c>
      <c r="J33" s="63" t="e">
        <f t="shared" si="2"/>
        <v>#REF!</v>
      </c>
    </row>
    <row r="34" spans="1:10" x14ac:dyDescent="0.25">
      <c r="B34">
        <f>SUM(B22:B33)</f>
        <v>138</v>
      </c>
      <c r="C34">
        <f>SUM(C22:C33)</f>
        <v>357</v>
      </c>
      <c r="D34">
        <f>SUM(D22:D33)</f>
        <v>151</v>
      </c>
      <c r="E34">
        <f>SUM(E22:E33)</f>
        <v>618</v>
      </c>
    </row>
    <row r="35" spans="1:10" x14ac:dyDescent="0.25">
      <c r="B35" s="64">
        <f>B34/$E$34</f>
        <v>0.22330097087378642</v>
      </c>
      <c r="C35" s="65">
        <f>C34/$E$34</f>
        <v>0.57766990291262132</v>
      </c>
      <c r="D35" s="64">
        <f>D34/$E$34</f>
        <v>0.24433656957928804</v>
      </c>
    </row>
  </sheetData>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zoomScale="82" zoomScaleNormal="82" workbookViewId="0">
      <selection activeCell="J59" sqref="J59"/>
    </sheetView>
  </sheetViews>
  <sheetFormatPr defaultRowHeight="15" x14ac:dyDescent="0.25"/>
  <cols>
    <col min="1" max="1" width="21.7109375" customWidth="1"/>
    <col min="2" max="2" width="15" customWidth="1"/>
    <col min="3" max="3" width="5" customWidth="1"/>
    <col min="4" max="4" width="6.5703125" customWidth="1"/>
    <col min="5" max="5" width="4.42578125" customWidth="1"/>
    <col min="6" max="6" width="12.5703125" bestFit="1" customWidth="1"/>
    <col min="7" max="7" width="10" style="66" customWidth="1"/>
    <col min="8" max="8" width="9.140625" style="66"/>
    <col min="9" max="9" width="16.85546875" style="66" customWidth="1"/>
    <col min="10" max="12" width="9.140625" style="66"/>
    <col min="13" max="13" width="16.140625" style="66" customWidth="1"/>
    <col min="14" max="14" width="9.5703125" style="66" bestFit="1" customWidth="1"/>
    <col min="15" max="16" width="9.140625" style="66"/>
    <col min="18" max="18" width="25.140625" customWidth="1"/>
    <col min="19" max="19" width="22.85546875" customWidth="1"/>
    <col min="20" max="20" width="5" customWidth="1"/>
    <col min="21" max="21" width="6.5703125" customWidth="1"/>
    <col min="22" max="22" width="4.42578125" customWidth="1"/>
    <col min="23" max="23" width="12.5703125" bestFit="1" customWidth="1"/>
    <col min="24" max="24" width="10" customWidth="1"/>
    <col min="31" max="31" width="9.5703125" bestFit="1" customWidth="1"/>
  </cols>
  <sheetData>
    <row r="1" spans="1:31" x14ac:dyDescent="0.25">
      <c r="A1" s="2" t="s">
        <v>2</v>
      </c>
      <c r="B1" t="s">
        <v>1611</v>
      </c>
      <c r="R1" s="2" t="s">
        <v>2</v>
      </c>
      <c r="S1" t="s">
        <v>1608</v>
      </c>
    </row>
    <row r="3" spans="1:31" x14ac:dyDescent="0.25">
      <c r="A3" s="2" t="s">
        <v>1610</v>
      </c>
      <c r="B3" s="2" t="s">
        <v>1609</v>
      </c>
      <c r="R3" s="2" t="s">
        <v>1610</v>
      </c>
      <c r="S3" s="2" t="s">
        <v>1609</v>
      </c>
    </row>
    <row r="4" spans="1:31" x14ac:dyDescent="0.25">
      <c r="A4" s="2" t="s">
        <v>1606</v>
      </c>
      <c r="B4" t="s">
        <v>116</v>
      </c>
      <c r="C4" t="s">
        <v>42</v>
      </c>
      <c r="D4" t="s">
        <v>2869</v>
      </c>
      <c r="E4" t="s">
        <v>62</v>
      </c>
      <c r="F4" t="s">
        <v>1607</v>
      </c>
      <c r="R4" s="2" t="s">
        <v>1606</v>
      </c>
      <c r="S4" t="s">
        <v>116</v>
      </c>
      <c r="T4" t="s">
        <v>42</v>
      </c>
      <c r="U4" t="s">
        <v>2869</v>
      </c>
      <c r="V4" t="s">
        <v>62</v>
      </c>
      <c r="W4" t="s">
        <v>1607</v>
      </c>
    </row>
    <row r="5" spans="1:31" x14ac:dyDescent="0.25">
      <c r="A5" s="3" t="s">
        <v>1612</v>
      </c>
      <c r="B5" s="5">
        <v>26</v>
      </c>
      <c r="C5" s="5">
        <v>102</v>
      </c>
      <c r="D5" s="5"/>
      <c r="E5" s="5">
        <v>27</v>
      </c>
      <c r="F5" s="5">
        <v>155</v>
      </c>
      <c r="R5" s="3" t="s">
        <v>1612</v>
      </c>
      <c r="S5" s="5">
        <v>34</v>
      </c>
      <c r="T5" s="5">
        <v>115</v>
      </c>
      <c r="U5" s="5"/>
      <c r="V5" s="5">
        <v>31</v>
      </c>
      <c r="W5" s="5">
        <v>180</v>
      </c>
    </row>
    <row r="6" spans="1:31" x14ac:dyDescent="0.25">
      <c r="A6" s="3" t="s">
        <v>1613</v>
      </c>
      <c r="B6" s="5">
        <v>17</v>
      </c>
      <c r="C6" s="5">
        <v>45</v>
      </c>
      <c r="D6" s="5"/>
      <c r="E6" s="5">
        <v>19</v>
      </c>
      <c r="F6" s="5">
        <v>81</v>
      </c>
      <c r="R6" s="3" t="s">
        <v>1613</v>
      </c>
      <c r="S6" s="5">
        <v>21</v>
      </c>
      <c r="T6" s="5">
        <v>51</v>
      </c>
      <c r="U6" s="5"/>
      <c r="V6" s="5">
        <v>24</v>
      </c>
      <c r="W6" s="5">
        <v>96</v>
      </c>
    </row>
    <row r="7" spans="1:31" x14ac:dyDescent="0.25">
      <c r="A7" s="3" t="s">
        <v>1614</v>
      </c>
      <c r="B7" s="5">
        <v>26</v>
      </c>
      <c r="C7" s="5">
        <v>64</v>
      </c>
      <c r="D7" s="5"/>
      <c r="E7" s="5">
        <v>34</v>
      </c>
      <c r="F7" s="5">
        <v>124</v>
      </c>
      <c r="R7" s="3" t="s">
        <v>1614</v>
      </c>
      <c r="S7" s="5">
        <v>32</v>
      </c>
      <c r="T7" s="5">
        <v>75</v>
      </c>
      <c r="U7" s="5"/>
      <c r="V7" s="5">
        <v>35</v>
      </c>
      <c r="W7" s="5">
        <v>142</v>
      </c>
    </row>
    <row r="8" spans="1:31" x14ac:dyDescent="0.25">
      <c r="A8" s="3" t="s">
        <v>2660</v>
      </c>
      <c r="B8" s="5">
        <v>9</v>
      </c>
      <c r="C8" s="5">
        <v>60</v>
      </c>
      <c r="D8" s="5"/>
      <c r="E8" s="5">
        <v>25</v>
      </c>
      <c r="F8" s="5">
        <v>94</v>
      </c>
      <c r="R8" s="3" t="s">
        <v>2660</v>
      </c>
      <c r="S8" s="5">
        <v>11</v>
      </c>
      <c r="T8" s="5">
        <v>75</v>
      </c>
      <c r="U8" s="5"/>
      <c r="V8" s="5">
        <v>25</v>
      </c>
      <c r="W8" s="5">
        <v>111</v>
      </c>
    </row>
    <row r="9" spans="1:31" x14ac:dyDescent="0.25">
      <c r="A9" s="3" t="s">
        <v>1615</v>
      </c>
      <c r="B9" s="5">
        <v>40</v>
      </c>
      <c r="C9" s="5">
        <v>106</v>
      </c>
      <c r="D9" s="5">
        <v>1</v>
      </c>
      <c r="E9" s="5">
        <v>54</v>
      </c>
      <c r="F9" s="5">
        <v>201</v>
      </c>
      <c r="R9" s="3" t="s">
        <v>1615</v>
      </c>
      <c r="S9" s="5">
        <v>47</v>
      </c>
      <c r="T9" s="5">
        <v>111</v>
      </c>
      <c r="U9" s="5">
        <v>1</v>
      </c>
      <c r="V9" s="5">
        <v>57</v>
      </c>
      <c r="W9" s="5">
        <v>216</v>
      </c>
    </row>
    <row r="10" spans="1:31" x14ac:dyDescent="0.25">
      <c r="A10" s="3" t="s">
        <v>1607</v>
      </c>
      <c r="B10" s="5">
        <v>118</v>
      </c>
      <c r="C10" s="5">
        <v>377</v>
      </c>
      <c r="D10" s="5">
        <v>1</v>
      </c>
      <c r="E10" s="5">
        <v>159</v>
      </c>
      <c r="F10" s="5">
        <v>655</v>
      </c>
      <c r="R10" s="3" t="s">
        <v>1607</v>
      </c>
      <c r="S10" s="5">
        <v>145</v>
      </c>
      <c r="T10" s="5">
        <v>427</v>
      </c>
      <c r="U10" s="5">
        <v>1</v>
      </c>
      <c r="V10" s="5">
        <v>172</v>
      </c>
      <c r="W10" s="5">
        <v>745</v>
      </c>
    </row>
    <row r="12" spans="1:31" x14ac:dyDescent="0.25">
      <c r="A12" s="4" t="s">
        <v>1606</v>
      </c>
      <c r="B12" s="4" t="s">
        <v>116</v>
      </c>
      <c r="C12" s="4" t="s">
        <v>42</v>
      </c>
      <c r="D12" s="4" t="s">
        <v>62</v>
      </c>
      <c r="E12" s="4" t="s">
        <v>1607</v>
      </c>
      <c r="F12" s="1" t="s">
        <v>116</v>
      </c>
      <c r="G12" s="67" t="s">
        <v>62</v>
      </c>
      <c r="H12" s="67" t="s">
        <v>42</v>
      </c>
      <c r="I12" s="67"/>
      <c r="J12" s="67" t="s">
        <v>1616</v>
      </c>
      <c r="K12" s="67" t="s">
        <v>1617</v>
      </c>
      <c r="L12" s="67" t="s">
        <v>1618</v>
      </c>
      <c r="M12" s="67" t="s">
        <v>1619</v>
      </c>
      <c r="N12" s="67" t="s">
        <v>1620</v>
      </c>
      <c r="R12" s="4" t="s">
        <v>1606</v>
      </c>
      <c r="S12" s="4" t="s">
        <v>116</v>
      </c>
      <c r="T12" s="4" t="s">
        <v>42</v>
      </c>
      <c r="U12" s="4" t="s">
        <v>62</v>
      </c>
      <c r="V12" s="4" t="s">
        <v>1607</v>
      </c>
      <c r="W12" s="1" t="s">
        <v>116</v>
      </c>
      <c r="X12" s="1" t="s">
        <v>62</v>
      </c>
      <c r="Y12" s="1" t="s">
        <v>42</v>
      </c>
      <c r="Z12" s="1"/>
      <c r="AA12" s="1" t="s">
        <v>1616</v>
      </c>
      <c r="AB12" s="1" t="s">
        <v>1617</v>
      </c>
      <c r="AC12" s="1" t="s">
        <v>1618</v>
      </c>
      <c r="AD12" s="1" t="s">
        <v>1619</v>
      </c>
      <c r="AE12" s="1" t="s">
        <v>1620</v>
      </c>
    </row>
    <row r="13" spans="1:31" x14ac:dyDescent="0.25">
      <c r="A13" s="3" t="s">
        <v>1612</v>
      </c>
      <c r="B13" s="5">
        <f>GETPIVOTDATA("NIVELL_COST",$A$3,"NIVELL_COST","Alt","Mida municipi","a &lt; 1.000 hab.")</f>
        <v>26</v>
      </c>
      <c r="C13" s="5">
        <f>GETPIVOTDATA("NIVELL_COST",$A$3,"NIVELL_COST","Baix","Mida municipi","a &lt; 1.000 hab.")</f>
        <v>102</v>
      </c>
      <c r="D13" s="5">
        <f>GETPIVOTDATA("NIVELL_COST",$A$3,"NIVELL_COST","Mig","Mida municipi","a &lt; 1.000 hab.")</f>
        <v>27</v>
      </c>
      <c r="E13" s="5">
        <f>SUM(B13:D13)</f>
        <v>155</v>
      </c>
      <c r="F13" s="62" t="e">
        <f>B13*#REF!</f>
        <v>#REF!</v>
      </c>
      <c r="G13" s="68" t="e">
        <f>D13*#REF!</f>
        <v>#REF!</v>
      </c>
      <c r="H13" s="68" t="e">
        <f>C13*#REF!</f>
        <v>#REF!</v>
      </c>
      <c r="I13" s="68" t="e">
        <f>SUM(F13:H13)</f>
        <v>#REF!</v>
      </c>
      <c r="J13" s="68" t="e">
        <f>GETPIVOTDATA("Suma de Població (2016)",#REF!,"Tram població","a &lt; 1.000 hab.")</f>
        <v>#REF!</v>
      </c>
      <c r="K13" s="68" t="e">
        <f>I13/J13</f>
        <v>#REF!</v>
      </c>
      <c r="L13" s="68" t="e">
        <f>GETPIVOTDATA("Recompte de Tram població",#REF!,"Tram població","a &lt; 1.000 hab.")</f>
        <v>#REF!</v>
      </c>
      <c r="M13" s="68" t="e">
        <f>I13/L13</f>
        <v>#REF!</v>
      </c>
      <c r="N13" s="68" t="e">
        <f>E13/L13</f>
        <v>#REF!</v>
      </c>
      <c r="R13" s="3" t="s">
        <v>1612</v>
      </c>
      <c r="S13" s="5">
        <v>34</v>
      </c>
      <c r="T13" s="5">
        <v>115</v>
      </c>
      <c r="U13" s="5">
        <v>31</v>
      </c>
      <c r="V13" s="5">
        <v>180</v>
      </c>
      <c r="W13" s="62" t="e">
        <f>S13*#REF!</f>
        <v>#REF!</v>
      </c>
      <c r="X13" s="62" t="e">
        <f>U13*#REF!</f>
        <v>#REF!</v>
      </c>
      <c r="Y13" s="62" t="e">
        <f>T13*#REF!</f>
        <v>#REF!</v>
      </c>
      <c r="Z13" s="62" t="e">
        <f>SUM(W13:Y13)</f>
        <v>#REF!</v>
      </c>
      <c r="AA13" s="62" t="e">
        <f>GETPIVOTDATA("Suma de Població (2016)",#REF!,"Tram població","a &lt; 1.000 hab.")</f>
        <v>#REF!</v>
      </c>
      <c r="AB13" s="62" t="e">
        <f>Z13/AA13</f>
        <v>#REF!</v>
      </c>
      <c r="AC13" s="62" t="e">
        <f>GETPIVOTDATA("Recompte de Tram població",#REF!,"Tram població","a &lt; 1.000 hab.")</f>
        <v>#REF!</v>
      </c>
      <c r="AD13" s="62" t="e">
        <f>Z13/AC13</f>
        <v>#REF!</v>
      </c>
      <c r="AE13" s="62" t="e">
        <f>V13/AC13</f>
        <v>#REF!</v>
      </c>
    </row>
    <row r="14" spans="1:31" x14ac:dyDescent="0.25">
      <c r="A14" s="3" t="s">
        <v>1613</v>
      </c>
      <c r="B14" s="5">
        <f>GETPIVOTDATA("NIVELL_COST",$A$3,"NIVELL_COST","Alt","Mida municipi","b 1.000 a 5.000 hab.")</f>
        <v>17</v>
      </c>
      <c r="C14" s="5">
        <f>GETPIVOTDATA("NIVELL_COST",$A$3,"NIVELL_COST","Baix","Mida municipi","b 1.000 a 5.000 hab.")</f>
        <v>45</v>
      </c>
      <c r="D14" s="5">
        <f>GETPIVOTDATA("NIVELL_COST",$A$3,"NIVELL_COST","Mig","Mida municipi","b 1.000 a 5.000 hab.")</f>
        <v>19</v>
      </c>
      <c r="E14" s="5">
        <f>SUM(B14:D14)</f>
        <v>81</v>
      </c>
      <c r="F14" s="62" t="e">
        <f>B14*#REF!</f>
        <v>#REF!</v>
      </c>
      <c r="G14" s="68" t="e">
        <f>D14*#REF!</f>
        <v>#REF!</v>
      </c>
      <c r="H14" s="68" t="e">
        <f>C14*#REF!</f>
        <v>#REF!</v>
      </c>
      <c r="I14" s="68" t="e">
        <f>SUM(F14:H14)</f>
        <v>#REF!</v>
      </c>
      <c r="J14" s="68" t="e">
        <f>GETPIVOTDATA("Suma de Població (2016)",#REF!,"Tram població","b 1.000 a 5.000 hab.")</f>
        <v>#REF!</v>
      </c>
      <c r="K14" s="68" t="e">
        <f>I14/J14</f>
        <v>#REF!</v>
      </c>
      <c r="L14" s="68" t="e">
        <f>GETPIVOTDATA("Recompte de Tram població",#REF!,"Tram població","b 1.000 a 5.000 hab.")</f>
        <v>#REF!</v>
      </c>
      <c r="M14" s="68" t="e">
        <f>I14/L14</f>
        <v>#REF!</v>
      </c>
      <c r="N14" s="68" t="e">
        <f>E14/L14</f>
        <v>#REF!</v>
      </c>
      <c r="R14" s="3" t="s">
        <v>1613</v>
      </c>
      <c r="S14" s="5">
        <v>21</v>
      </c>
      <c r="T14" s="5">
        <v>51</v>
      </c>
      <c r="U14" s="5">
        <v>24</v>
      </c>
      <c r="V14" s="5">
        <v>96</v>
      </c>
      <c r="W14" s="62" t="e">
        <f>S14*#REF!</f>
        <v>#REF!</v>
      </c>
      <c r="X14" s="62" t="e">
        <f>U14*#REF!</f>
        <v>#REF!</v>
      </c>
      <c r="Y14" s="62" t="e">
        <f>T14*#REF!</f>
        <v>#REF!</v>
      </c>
      <c r="Z14" s="62" t="e">
        <f>SUM(W14:Y14)</f>
        <v>#REF!</v>
      </c>
      <c r="AA14" s="62" t="e">
        <f>GETPIVOTDATA("Suma de Població (2016)",#REF!,"Tram població","b 1.000 a 5.000 hab.")</f>
        <v>#REF!</v>
      </c>
      <c r="AB14" s="62" t="e">
        <f>Z14/AA14</f>
        <v>#REF!</v>
      </c>
      <c r="AC14" s="62" t="e">
        <f>GETPIVOTDATA("Recompte de Tram població",#REF!,"Tram població","b 1.000 a 5.000 hab.")</f>
        <v>#REF!</v>
      </c>
      <c r="AD14" s="62" t="e">
        <f>Z14/AC14</f>
        <v>#REF!</v>
      </c>
      <c r="AE14" s="62" t="e">
        <f>V14/AC14</f>
        <v>#REF!</v>
      </c>
    </row>
    <row r="15" spans="1:31" x14ac:dyDescent="0.25">
      <c r="A15" s="3" t="s">
        <v>1614</v>
      </c>
      <c r="B15" s="5">
        <f>GETPIVOTDATA("NIVELL_COST",$A$3,"NIVELL_COST","Alt","Mida municipi","c 5.000 a 20.000 hab.")</f>
        <v>26</v>
      </c>
      <c r="C15" s="5">
        <f>GETPIVOTDATA("NIVELL_COST",$A$3,"NIVELL_COST","Baix","Mida municipi","c 5.000 a 20.000 hab.")</f>
        <v>64</v>
      </c>
      <c r="D15" s="5">
        <f>GETPIVOTDATA("NIVELL_COST",$A$3,"NIVELL_COST","Mig","Mida municipi","c 5.000 a 20.000 hab.")</f>
        <v>34</v>
      </c>
      <c r="E15" s="5">
        <f>SUM(B15:D15)</f>
        <v>124</v>
      </c>
      <c r="F15" s="62" t="e">
        <f>B15*#REF!</f>
        <v>#REF!</v>
      </c>
      <c r="G15" s="68" t="e">
        <f>D15*#REF!</f>
        <v>#REF!</v>
      </c>
      <c r="H15" s="68" t="e">
        <f>C15*#REF!</f>
        <v>#REF!</v>
      </c>
      <c r="I15" s="68" t="e">
        <f>SUM(F15:H15)</f>
        <v>#REF!</v>
      </c>
      <c r="J15" s="68" t="e">
        <f>GETPIVOTDATA("Suma de Població (2016)",#REF!,"Tram població","c 5.000 a 20.000 hab.")</f>
        <v>#REF!</v>
      </c>
      <c r="K15" s="68" t="e">
        <f>I15/J15</f>
        <v>#REF!</v>
      </c>
      <c r="L15" s="68" t="e">
        <f>GETPIVOTDATA("Recompte de Tram població",#REF!,"Tram població","c 5.000 a 20.000 hab.")</f>
        <v>#REF!</v>
      </c>
      <c r="M15" s="68" t="e">
        <f>I15/L15</f>
        <v>#REF!</v>
      </c>
      <c r="N15" s="68" t="e">
        <f>E15/L15</f>
        <v>#REF!</v>
      </c>
      <c r="R15" s="3" t="s">
        <v>1614</v>
      </c>
      <c r="S15" s="5">
        <v>32</v>
      </c>
      <c r="T15" s="5">
        <v>75</v>
      </c>
      <c r="U15" s="5">
        <v>35</v>
      </c>
      <c r="V15" s="5">
        <v>142</v>
      </c>
      <c r="W15" s="62" t="e">
        <f>S15*#REF!</f>
        <v>#REF!</v>
      </c>
      <c r="X15" s="62" t="e">
        <f>U15*#REF!</f>
        <v>#REF!</v>
      </c>
      <c r="Y15" s="62" t="e">
        <f>T15*#REF!</f>
        <v>#REF!</v>
      </c>
      <c r="Z15" s="62" t="e">
        <f>SUM(W15:Y15)</f>
        <v>#REF!</v>
      </c>
      <c r="AA15" s="62" t="e">
        <f>GETPIVOTDATA("Suma de Població (2016)",#REF!,"Tram població","c 5.000 a 20.000 hab.")</f>
        <v>#REF!</v>
      </c>
      <c r="AB15" s="62" t="e">
        <f>Z15/AA15</f>
        <v>#REF!</v>
      </c>
      <c r="AC15" s="62" t="e">
        <f>GETPIVOTDATA("Recompte de Tram població",#REF!,"Tram població","c 5.000 a 20.000 hab.")</f>
        <v>#REF!</v>
      </c>
      <c r="AD15" s="62" t="e">
        <f>Z15/AC15</f>
        <v>#REF!</v>
      </c>
      <c r="AE15" s="62" t="e">
        <f>V15/AC15</f>
        <v>#REF!</v>
      </c>
    </row>
    <row r="16" spans="1:31" x14ac:dyDescent="0.25">
      <c r="A16" s="3" t="s">
        <v>2660</v>
      </c>
      <c r="B16" s="5">
        <f>GETPIVOTDATA("NIVELL_COST",$A$3,"NIVELL_COST","Alt","Mida municipi","d 20.000 a 50.000 hab.")</f>
        <v>9</v>
      </c>
      <c r="C16" s="5">
        <f>GETPIVOTDATA("NIVELL_COST",$A$3,"NIVELL_COST","Baix","Mida municipi","d 20.000 a 50.000 hab.")</f>
        <v>60</v>
      </c>
      <c r="D16" s="5">
        <f>GETPIVOTDATA("NIVELL_COST",$A$3,"NIVELL_COST","Mig","Mida municipi","d 20.000 a 50.000 hab.")</f>
        <v>25</v>
      </c>
      <c r="E16" s="5">
        <f>SUM(B16:D16)</f>
        <v>94</v>
      </c>
      <c r="F16" s="62" t="e">
        <f>B16*#REF!</f>
        <v>#REF!</v>
      </c>
      <c r="G16" s="68" t="e">
        <f>D16*#REF!</f>
        <v>#REF!</v>
      </c>
      <c r="H16" s="68" t="e">
        <f>C16*#REF!</f>
        <v>#REF!</v>
      </c>
      <c r="I16" s="68" t="e">
        <f>SUM(F16:H16)</f>
        <v>#REF!</v>
      </c>
      <c r="J16" s="68" t="e">
        <f>GETPIVOTDATA("Suma de Població (2016)",#REF!,"Tram població","d 20.000 a 50.000 hab.")</f>
        <v>#REF!</v>
      </c>
      <c r="K16" s="68" t="e">
        <f>I16/J16</f>
        <v>#REF!</v>
      </c>
      <c r="L16" s="68" t="e">
        <f>GETPIVOTDATA("Recompte de Tram població",#REF!,"Tram població","d 20.000 a 50.000 hab.")</f>
        <v>#REF!</v>
      </c>
      <c r="M16" s="68" t="e">
        <f>I16/L16</f>
        <v>#REF!</v>
      </c>
      <c r="N16" s="68" t="e">
        <f>E16/L16</f>
        <v>#REF!</v>
      </c>
      <c r="R16" s="3" t="s">
        <v>2660</v>
      </c>
      <c r="S16" s="5">
        <v>8</v>
      </c>
      <c r="T16" s="5">
        <v>65</v>
      </c>
      <c r="U16" s="5">
        <v>19</v>
      </c>
      <c r="V16" s="5">
        <v>92</v>
      </c>
      <c r="W16" s="62" t="e">
        <f>S16*#REF!</f>
        <v>#REF!</v>
      </c>
      <c r="X16" s="62" t="e">
        <f>U16*#REF!</f>
        <v>#REF!</v>
      </c>
      <c r="Y16" s="62" t="e">
        <f>T16*#REF!</f>
        <v>#REF!</v>
      </c>
      <c r="Z16" s="62" t="e">
        <f>SUM(W16:Y16)</f>
        <v>#REF!</v>
      </c>
      <c r="AA16" s="62" t="e">
        <f>GETPIVOTDATA("Suma de Població (2016)",#REF!,"Tram població","d 20.000 a 50.000 hab.")</f>
        <v>#REF!</v>
      </c>
      <c r="AB16" s="62" t="e">
        <f>Z16/AA16</f>
        <v>#REF!</v>
      </c>
      <c r="AC16" s="62" t="e">
        <f>GETPIVOTDATA("Recompte de Tram població",#REF!,"Tram població","d 20.000 a 50.000 hab.")</f>
        <v>#REF!</v>
      </c>
      <c r="AD16" s="62" t="e">
        <f>Z16/AC16</f>
        <v>#REF!</v>
      </c>
      <c r="AE16" s="62" t="e">
        <f>V16/AC16</f>
        <v>#REF!</v>
      </c>
    </row>
    <row r="17" spans="1:31" x14ac:dyDescent="0.25">
      <c r="A17" s="3" t="s">
        <v>1615</v>
      </c>
      <c r="B17" s="5">
        <f>GETPIVOTDATA("NIVELL_COST",$A$3,"NIVELL_COST","Alt","Mida municipi","e &gt;50.000 hab.")</f>
        <v>40</v>
      </c>
      <c r="C17" s="5">
        <f>GETPIVOTDATA("NIVELL_COST",$A$3,"NIVELL_COST","Baix","Mida municipi","e &gt;50.000 hab.")</f>
        <v>106</v>
      </c>
      <c r="D17" s="5">
        <f>GETPIVOTDATA("NIVELL_COST",$A$3,"NIVELL_COST","Mig","Mida municipi","e &gt;50.000 hab.")</f>
        <v>54</v>
      </c>
      <c r="E17" s="5">
        <f>SUM(B17:D17)</f>
        <v>200</v>
      </c>
      <c r="F17" s="62" t="e">
        <f>B17*#REF!</f>
        <v>#REF!</v>
      </c>
      <c r="G17" s="68" t="e">
        <f>D17*#REF!</f>
        <v>#REF!</v>
      </c>
      <c r="H17" s="68" t="e">
        <f>C17*#REF!</f>
        <v>#REF!</v>
      </c>
      <c r="I17" s="68" t="e">
        <f>SUM(F17:H17)</f>
        <v>#REF!</v>
      </c>
      <c r="J17" s="68" t="e">
        <f>GETPIVOTDATA("Suma de Població (2016)",#REF!,"Tram població","e &gt;50.000 hab.")</f>
        <v>#REF!</v>
      </c>
      <c r="K17" s="68" t="e">
        <f>I17/J17</f>
        <v>#REF!</v>
      </c>
      <c r="L17" s="68" t="e">
        <f>GETPIVOTDATA("Recompte de Tram població",#REF!,"Tram població","e &gt;50.000 hab.")</f>
        <v>#REF!</v>
      </c>
      <c r="M17" s="68" t="e">
        <f>I17/L17</f>
        <v>#REF!</v>
      </c>
      <c r="N17" s="68" t="e">
        <f>E17/L17</f>
        <v>#REF!</v>
      </c>
      <c r="R17" s="3" t="s">
        <v>1615</v>
      </c>
      <c r="S17" s="5">
        <v>43</v>
      </c>
      <c r="T17" s="5">
        <v>82</v>
      </c>
      <c r="U17" s="5">
        <v>42</v>
      </c>
      <c r="V17" s="5">
        <v>167</v>
      </c>
      <c r="W17" s="62" t="e">
        <f>S17*#REF!</f>
        <v>#REF!</v>
      </c>
      <c r="X17" s="62" t="e">
        <f>U17*#REF!</f>
        <v>#REF!</v>
      </c>
      <c r="Y17" s="62" t="e">
        <f>T17*#REF!</f>
        <v>#REF!</v>
      </c>
      <c r="Z17" s="62" t="e">
        <f>SUM(W17:Y17)</f>
        <v>#REF!</v>
      </c>
      <c r="AA17" s="62" t="e">
        <f>GETPIVOTDATA("Suma de Població (2016)",#REF!,"Tram població","e &gt;50.000 hab.")</f>
        <v>#REF!</v>
      </c>
      <c r="AB17" s="62" t="e">
        <f>Z17/AA17</f>
        <v>#REF!</v>
      </c>
      <c r="AC17" s="62" t="e">
        <f>GETPIVOTDATA("Recompte de Tram població",#REF!,"Tram població","e &gt;50.000 hab.")</f>
        <v>#REF!</v>
      </c>
      <c r="AD17" s="62" t="e">
        <f>Z17/AC17</f>
        <v>#REF!</v>
      </c>
      <c r="AE17" s="62" t="e">
        <f>V17/AC17</f>
        <v>#REF!</v>
      </c>
    </row>
    <row r="18" spans="1:31" x14ac:dyDescent="0.25">
      <c r="Z18" s="62" t="e">
        <f>SUM(Z13:Z17)/SUM(AA13:AA17)</f>
        <v>#REF!</v>
      </c>
    </row>
    <row r="20" spans="1:31" hidden="1" x14ac:dyDescent="0.25"/>
    <row r="21" spans="1:31" hidden="1" x14ac:dyDescent="0.25"/>
    <row r="22" spans="1:31" hidden="1" x14ac:dyDescent="0.25">
      <c r="A22" s="2" t="s">
        <v>2</v>
      </c>
      <c r="B22" t="s">
        <v>1608</v>
      </c>
      <c r="R22" s="2" t="s">
        <v>2</v>
      </c>
      <c r="S22" t="s">
        <v>1608</v>
      </c>
    </row>
    <row r="23" spans="1:31" hidden="1" x14ac:dyDescent="0.25">
      <c r="F23" t="s">
        <v>1617</v>
      </c>
      <c r="G23" s="66" t="s">
        <v>1619</v>
      </c>
      <c r="W23" t="s">
        <v>1617</v>
      </c>
      <c r="X23" t="s">
        <v>1619</v>
      </c>
    </row>
    <row r="24" spans="1:31" hidden="1" x14ac:dyDescent="0.25">
      <c r="A24" s="2" t="s">
        <v>1606</v>
      </c>
      <c r="B24" t="s">
        <v>1621</v>
      </c>
      <c r="E24" t="s">
        <v>1622</v>
      </c>
      <c r="F24" t="e">
        <f>E25/J13</f>
        <v>#REF!</v>
      </c>
      <c r="G24" s="66" t="e">
        <f>E25/L13</f>
        <v>#REF!</v>
      </c>
      <c r="R24" s="2" t="s">
        <v>1606</v>
      </c>
      <c r="S24" t="s">
        <v>1621</v>
      </c>
      <c r="V24" t="s">
        <v>1622</v>
      </c>
      <c r="W24" t="e">
        <f>V25/AA13</f>
        <v>#REF!</v>
      </c>
      <c r="X24" t="e">
        <f>V25/AC13</f>
        <v>#REF!</v>
      </c>
    </row>
    <row r="25" spans="1:31" hidden="1" x14ac:dyDescent="0.25">
      <c r="A25" s="3" t="s">
        <v>1612</v>
      </c>
      <c r="B25" s="5">
        <v>18655329.635346208</v>
      </c>
      <c r="D25" t="s">
        <v>1612</v>
      </c>
      <c r="E25">
        <v>12884683.588814</v>
      </c>
      <c r="F25" t="e">
        <f>E26/J14</f>
        <v>#REF!</v>
      </c>
      <c r="G25" s="66" t="e">
        <f>E26/L14</f>
        <v>#REF!</v>
      </c>
      <c r="R25" s="3" t="s">
        <v>1612</v>
      </c>
      <c r="S25" s="5">
        <v>18655329.635346208</v>
      </c>
      <c r="U25" t="s">
        <v>1612</v>
      </c>
      <c r="V25">
        <v>12884683.588814</v>
      </c>
      <c r="W25" t="e">
        <f>V26/AA14</f>
        <v>#REF!</v>
      </c>
      <c r="X25" t="e">
        <f>V26/AC14</f>
        <v>#REF!</v>
      </c>
    </row>
    <row r="26" spans="1:31" hidden="1" x14ac:dyDescent="0.25">
      <c r="A26" s="3" t="s">
        <v>1613</v>
      </c>
      <c r="B26" s="5" t="e">
        <v>#VALUE!</v>
      </c>
      <c r="D26" t="s">
        <v>1613</v>
      </c>
      <c r="E26">
        <v>3153500</v>
      </c>
      <c r="F26" t="e">
        <f>E27/J15</f>
        <v>#REF!</v>
      </c>
      <c r="G26" s="66" t="e">
        <f>E27/L15</f>
        <v>#REF!</v>
      </c>
      <c r="R26" s="3" t="s">
        <v>1613</v>
      </c>
      <c r="S26" s="5" t="e">
        <v>#VALUE!</v>
      </c>
      <c r="U26" t="s">
        <v>1613</v>
      </c>
      <c r="V26">
        <v>3153500</v>
      </c>
      <c r="W26" t="e">
        <f>V27/AA15</f>
        <v>#REF!</v>
      </c>
      <c r="X26" t="e">
        <f>V27/AC15</f>
        <v>#REF!</v>
      </c>
    </row>
    <row r="27" spans="1:31" hidden="1" x14ac:dyDescent="0.25">
      <c r="A27" s="3" t="s">
        <v>1614</v>
      </c>
      <c r="B27" s="5">
        <v>41166533.019999996</v>
      </c>
      <c r="D27" t="s">
        <v>1614</v>
      </c>
      <c r="E27">
        <v>11387829</v>
      </c>
      <c r="F27" t="e">
        <f>E28/J16</f>
        <v>#REF!</v>
      </c>
      <c r="G27" s="66" t="e">
        <f>E28/L16</f>
        <v>#REF!</v>
      </c>
      <c r="R27" s="3" t="s">
        <v>1614</v>
      </c>
      <c r="S27" s="5">
        <v>41166533.019999996</v>
      </c>
      <c r="U27" t="s">
        <v>1614</v>
      </c>
      <c r="V27">
        <v>11387829</v>
      </c>
      <c r="W27" t="e">
        <f>V28/AA16</f>
        <v>#REF!</v>
      </c>
      <c r="X27" t="e">
        <f>V28/AC16</f>
        <v>#REF!</v>
      </c>
    </row>
    <row r="28" spans="1:31" hidden="1" x14ac:dyDescent="0.25">
      <c r="A28" s="3" t="s">
        <v>2660</v>
      </c>
      <c r="B28" s="5" t="e">
        <v>#REF!</v>
      </c>
      <c r="D28" t="s">
        <v>1615</v>
      </c>
      <c r="E28">
        <v>9487326.1199999992</v>
      </c>
      <c r="R28" s="3" t="s">
        <v>2660</v>
      </c>
      <c r="S28" s="5" t="e">
        <v>#REF!</v>
      </c>
      <c r="U28" t="s">
        <v>1615</v>
      </c>
      <c r="V28">
        <v>9487326.1199999992</v>
      </c>
    </row>
    <row r="29" spans="1:31" hidden="1" x14ac:dyDescent="0.25">
      <c r="A29" s="3" t="s">
        <v>1615</v>
      </c>
      <c r="B29" s="5" t="e">
        <v>#VALUE!</v>
      </c>
      <c r="R29" s="3" t="s">
        <v>1615</v>
      </c>
      <c r="S29" s="5" t="e">
        <v>#VALUE!</v>
      </c>
    </row>
    <row r="30" spans="1:31" hidden="1" x14ac:dyDescent="0.25">
      <c r="A30" s="3" t="s">
        <v>1607</v>
      </c>
      <c r="B30" s="5" t="e">
        <v>#VALUE!</v>
      </c>
      <c r="F30" t="e">
        <f>J13+J14</f>
        <v>#REF!</v>
      </c>
      <c r="G30" s="66" t="e">
        <f>E31/F30</f>
        <v>#REF!</v>
      </c>
      <c r="R30" s="3" t="s">
        <v>1607</v>
      </c>
      <c r="S30" s="5" t="e">
        <v>#VALUE!</v>
      </c>
      <c r="W30" t="e">
        <f>AA13+AA14</f>
        <v>#REF!</v>
      </c>
      <c r="X30" t="e">
        <f>V31/W30</f>
        <v>#REF!</v>
      </c>
    </row>
    <row r="31" spans="1:31" hidden="1" x14ac:dyDescent="0.25">
      <c r="D31" t="s">
        <v>1623</v>
      </c>
      <c r="E31">
        <f>E25+E26</f>
        <v>16038183.588814</v>
      </c>
      <c r="F31" t="e">
        <f>J15+J16</f>
        <v>#REF!</v>
      </c>
      <c r="G31" s="66" t="e">
        <f>E32/F31</f>
        <v>#REF!</v>
      </c>
      <c r="U31" t="s">
        <v>1623</v>
      </c>
      <c r="V31">
        <f>V25+V26</f>
        <v>16038183.588814</v>
      </c>
      <c r="W31" t="e">
        <f>AA15+AA16</f>
        <v>#REF!</v>
      </c>
      <c r="X31" t="e">
        <f>V32/W31</f>
        <v>#REF!</v>
      </c>
    </row>
    <row r="32" spans="1:31" hidden="1" x14ac:dyDescent="0.25">
      <c r="D32" t="s">
        <v>1624</v>
      </c>
      <c r="E32">
        <f>E27+E28</f>
        <v>20875155.119999997</v>
      </c>
      <c r="U32" t="s">
        <v>1624</v>
      </c>
      <c r="V32">
        <f>V27+V28</f>
        <v>20875155.119999997</v>
      </c>
    </row>
    <row r="33" hidden="1" x14ac:dyDescent="0.25"/>
    <row r="34" hidden="1" x14ac:dyDescent="0.25"/>
    <row r="35" hidden="1" x14ac:dyDescent="0.25"/>
    <row r="36" hidden="1" x14ac:dyDescent="0.25"/>
    <row r="53" spans="18:18" x14ac:dyDescent="0.25">
      <c r="R53" t="s">
        <v>2742</v>
      </c>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BASE</vt:lpstr>
      <vt:lpstr>porsector_CAST</vt:lpstr>
      <vt:lpstr>pormedida_CAST</vt:lpstr>
    </vt:vector>
  </TitlesOfParts>
  <Company>Diputació de Barcelona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cifuentesgp</dc:creator>
  <cp:lastModifiedBy>melcionfc</cp:lastModifiedBy>
  <cp:lastPrinted>2018-07-24T07:47:12Z</cp:lastPrinted>
  <dcterms:created xsi:type="dcterms:W3CDTF">2017-10-17T07:38:13Z</dcterms:created>
  <dcterms:modified xsi:type="dcterms:W3CDTF">2019-10-14T07:08:19Z</dcterms:modified>
</cp:coreProperties>
</file>